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4.xml" ContentType="application/vnd.openxmlformats-officedocument.drawing+xml"/>
  <Override PartName="/xl/tables/table1.xml" ContentType="application/vnd.openxmlformats-officedocument.spreadsheetml.tab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kernsa\Desktop\WFD Framework\Reporting Worksheet\"/>
    </mc:Choice>
  </mc:AlternateContent>
  <bookViews>
    <workbookView xWindow="0" yWindow="0" windowWidth="23040" windowHeight="9192"/>
  </bookViews>
  <sheets>
    <sheet name="Worksheet Instructions" sheetId="1" r:id="rId1"/>
    <sheet name="Our Workforce Diversity Profile" sheetId="2" r:id="rId2"/>
    <sheet name="Our Workforce Diversity Plan" sheetId="3" r:id="rId3"/>
    <sheet name="HIDDEN" sheetId="4" state="hidden"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8" i="2" l="1"/>
  <c r="J6" i="2"/>
  <c r="C49" i="1" l="1"/>
  <c r="H14" i="2" l="1"/>
  <c r="G54" i="3" l="1"/>
  <c r="F54" i="3"/>
  <c r="E54" i="3"/>
  <c r="D54" i="3"/>
  <c r="C54" i="3"/>
  <c r="E14" i="4" l="1"/>
  <c r="F14" i="4"/>
  <c r="G14" i="4"/>
  <c r="G22" i="4"/>
  <c r="F22" i="4"/>
  <c r="G21" i="4"/>
  <c r="F21" i="4"/>
  <c r="G20" i="4"/>
  <c r="F20" i="4"/>
  <c r="G19" i="4"/>
  <c r="F19" i="4"/>
  <c r="G18" i="4"/>
  <c r="F18" i="4"/>
  <c r="G17" i="4"/>
  <c r="F17" i="4"/>
  <c r="G16" i="4"/>
  <c r="F16" i="4"/>
  <c r="E22" i="4"/>
  <c r="E21" i="4"/>
  <c r="E20" i="4"/>
  <c r="E19" i="4"/>
  <c r="E18" i="4"/>
  <c r="E17" i="4"/>
  <c r="E16" i="4"/>
  <c r="G15" i="4"/>
  <c r="F15" i="4"/>
  <c r="E15" i="4"/>
  <c r="E13" i="4"/>
  <c r="G13" i="4"/>
  <c r="F13" i="4"/>
  <c r="D22" i="4"/>
  <c r="D21" i="4"/>
  <c r="D19" i="4"/>
  <c r="D20" i="4"/>
  <c r="D18" i="4"/>
  <c r="D17" i="4"/>
  <c r="D16" i="4"/>
  <c r="D15" i="4"/>
  <c r="A17" i="4"/>
  <c r="A16" i="4"/>
  <c r="A15" i="4"/>
  <c r="A14" i="4"/>
  <c r="A13" i="4"/>
  <c r="A12" i="4"/>
  <c r="A11" i="4"/>
  <c r="A10" i="4"/>
  <c r="A6" i="4"/>
  <c r="D18" i="2"/>
  <c r="F4" i="4" s="1"/>
  <c r="E18" i="2"/>
  <c r="F5" i="4" s="1"/>
  <c r="F18" i="2"/>
  <c r="F6" i="4" s="1"/>
  <c r="G18" i="2"/>
  <c r="F7" i="4" s="1"/>
  <c r="H18" i="2"/>
  <c r="F8" i="4" s="1"/>
  <c r="I18" i="2"/>
  <c r="F9" i="4" s="1"/>
  <c r="J18" i="2"/>
  <c r="F10" i="4" s="1"/>
  <c r="C18" i="2"/>
  <c r="F3" i="4" s="1"/>
  <c r="D14" i="2"/>
  <c r="E4" i="4" s="1"/>
  <c r="E14" i="2"/>
  <c r="E5" i="4" s="1"/>
  <c r="F14" i="2"/>
  <c r="E6" i="4" s="1"/>
  <c r="G14" i="2"/>
  <c r="E7" i="4" s="1"/>
  <c r="E8" i="4"/>
  <c r="I14" i="2"/>
  <c r="E9" i="4" s="1"/>
  <c r="J14" i="2"/>
  <c r="E10" i="4" s="1"/>
  <c r="C14" i="2"/>
  <c r="E3" i="4" s="1"/>
  <c r="A8" i="4"/>
  <c r="A7" i="4"/>
  <c r="A4" i="4"/>
  <c r="A3" i="4"/>
  <c r="F23" i="4" l="1"/>
  <c r="G27" i="4"/>
  <c r="G4" i="4"/>
  <c r="G30" i="4"/>
  <c r="G34" i="4"/>
  <c r="F26" i="4"/>
  <c r="E27" i="4"/>
  <c r="E38" i="4" s="1"/>
  <c r="F33" i="4"/>
  <c r="E28" i="4"/>
  <c r="G29" i="4"/>
  <c r="G33" i="4"/>
  <c r="E26" i="4"/>
  <c r="E30" i="4"/>
  <c r="F34" i="4"/>
  <c r="G28" i="4"/>
  <c r="E31" i="4"/>
  <c r="E32" i="4"/>
  <c r="F30" i="4"/>
  <c r="F35" i="4"/>
  <c r="E33" i="4"/>
  <c r="G31" i="4"/>
  <c r="G35" i="4"/>
  <c r="E34" i="4"/>
  <c r="F32" i="4"/>
  <c r="F28" i="4"/>
  <c r="E35" i="4"/>
  <c r="G32" i="4"/>
  <c r="F27" i="4"/>
  <c r="G26" i="4"/>
  <c r="G38" i="4" s="1"/>
  <c r="F29" i="4"/>
  <c r="E23" i="4"/>
  <c r="E29" i="4"/>
  <c r="G23" i="4"/>
  <c r="F31" i="4"/>
  <c r="G9" i="4"/>
  <c r="G10" i="4"/>
  <c r="G5" i="4"/>
  <c r="G7" i="4"/>
  <c r="G8" i="4"/>
  <c r="G6" i="4"/>
  <c r="G3" i="4"/>
  <c r="F38" i="4" l="1"/>
  <c r="G37" i="4"/>
  <c r="E37" i="4"/>
  <c r="G36" i="4"/>
  <c r="E36" i="4"/>
  <c r="F37" i="4"/>
  <c r="F36" i="4"/>
</calcChain>
</file>

<file path=xl/sharedStrings.xml><?xml version="1.0" encoding="utf-8"?>
<sst xmlns="http://schemas.openxmlformats.org/spreadsheetml/2006/main" count="184" uniqueCount="134">
  <si>
    <t>Name of Department:</t>
  </si>
  <si>
    <t>Total Number of Employees:</t>
  </si>
  <si>
    <t xml:space="preserve">Male </t>
  </si>
  <si>
    <t>Female</t>
  </si>
  <si>
    <t>White</t>
  </si>
  <si>
    <t>Black</t>
  </si>
  <si>
    <t>Hispanic</t>
  </si>
  <si>
    <t>Asian</t>
  </si>
  <si>
    <t>Indian</t>
  </si>
  <si>
    <t>Two or More</t>
  </si>
  <si>
    <t>Pacific</t>
  </si>
  <si>
    <t>Unknown</t>
  </si>
  <si>
    <t>% Minority</t>
  </si>
  <si>
    <t>% Female</t>
  </si>
  <si>
    <t>Departments</t>
  </si>
  <si>
    <t>Department of Commerce &amp; Insurance</t>
  </si>
  <si>
    <t>Department of Economic Development</t>
  </si>
  <si>
    <t>Department of Elementary &amp; Secondary Education</t>
  </si>
  <si>
    <t>Department of Higher Education &amp; Workforce Development</t>
  </si>
  <si>
    <t xml:space="preserve">Department of Health &amp; Senior Services </t>
  </si>
  <si>
    <t>Department of Mental Health</t>
  </si>
  <si>
    <t>Department of Natural Resources</t>
  </si>
  <si>
    <t>Department of Corrections</t>
  </si>
  <si>
    <t>Department of Labor &amp; Industrial Relations</t>
  </si>
  <si>
    <t>Department of Revenue</t>
  </si>
  <si>
    <t xml:space="preserve">Department of Public Safety </t>
  </si>
  <si>
    <t>Department of Social Services</t>
  </si>
  <si>
    <t>Missouri Lottery</t>
  </si>
  <si>
    <t>Missouri Department of Agriculture</t>
  </si>
  <si>
    <t>Missouri Department of Conservation</t>
  </si>
  <si>
    <t>Missouri Department of Transportation</t>
  </si>
  <si>
    <t>Missouri State Highway Patrol</t>
  </si>
  <si>
    <t xml:space="preserve">Office of Administration </t>
  </si>
  <si>
    <t>Missouri State Tax Commission</t>
  </si>
  <si>
    <t>Select Name of Department</t>
  </si>
  <si>
    <t>Male</t>
  </si>
  <si>
    <t>≥2 Races</t>
  </si>
  <si>
    <t>Accuracy of Data:</t>
  </si>
  <si>
    <t>Male/Female</t>
  </si>
  <si>
    <t>Race</t>
  </si>
  <si>
    <t>Male Low-High</t>
  </si>
  <si>
    <t>Female Low-High</t>
  </si>
  <si>
    <t>White Low-High</t>
  </si>
  <si>
    <t>Black Low-High</t>
  </si>
  <si>
    <t>Hispanic Low-High</t>
  </si>
  <si>
    <t>Am. Indian</t>
  </si>
  <si>
    <t>Salary Breakdown</t>
  </si>
  <si>
    <t>Am Indian</t>
  </si>
  <si>
    <t>≤ 39.9k</t>
  </si>
  <si>
    <t>40.0-69.9k</t>
  </si>
  <si>
    <r>
      <rPr>
        <b/>
        <sz val="11"/>
        <color theme="1"/>
        <rFont val="Calibri"/>
        <family val="2"/>
      </rPr>
      <t>≥</t>
    </r>
    <r>
      <rPr>
        <b/>
        <sz val="13.2"/>
        <color theme="1"/>
        <rFont val="Calibri"/>
        <family val="2"/>
      </rPr>
      <t>70.0k</t>
    </r>
  </si>
  <si>
    <t>≥70.0k</t>
  </si>
  <si>
    <t>Sum</t>
  </si>
  <si>
    <t>Name:</t>
  </si>
  <si>
    <t>Email:</t>
  </si>
  <si>
    <t>Phone:</t>
  </si>
  <si>
    <t>Title:</t>
  </si>
  <si>
    <t>Minority Total</t>
  </si>
  <si>
    <t>Percentages!</t>
  </si>
  <si>
    <t>Numbers!</t>
  </si>
  <si>
    <t>&lt;- Race Check</t>
  </si>
  <si>
    <t>&lt;- Gender Check</t>
  </si>
  <si>
    <t>Sustaining</t>
  </si>
  <si>
    <t>Compliance</t>
  </si>
  <si>
    <t>Planning</t>
  </si>
  <si>
    <t>Engaging</t>
  </si>
  <si>
    <t>Integrating</t>
  </si>
  <si>
    <t>Answer</t>
  </si>
  <si>
    <t>Worksheet Results</t>
  </si>
  <si>
    <t>REFERENCE: MO Working Age Demographics Statewide (2018)</t>
  </si>
  <si>
    <t>Male: 49.8%</t>
  </si>
  <si>
    <t>Female: 50.2%</t>
  </si>
  <si>
    <t>White: 80.3%</t>
  </si>
  <si>
    <t>Black: 12.3%</t>
  </si>
  <si>
    <t>AIAN: 0.6%</t>
  </si>
  <si>
    <t>Asian/Pacific: 2.5%</t>
  </si>
  <si>
    <t>Hispanic: 4.4%</t>
  </si>
  <si>
    <r>
      <rPr>
        <sz val="8"/>
        <color theme="1"/>
        <rFont val="Calibri"/>
        <family val="2"/>
        <scheme val="minor"/>
      </rPr>
      <t>3b</t>
    </r>
    <r>
      <rPr>
        <i/>
        <sz val="8"/>
        <color theme="1"/>
        <rFont val="Calibri"/>
        <family val="2"/>
        <scheme val="minor"/>
      </rPr>
      <t>. If yes, please list them here:</t>
    </r>
  </si>
  <si>
    <r>
      <t xml:space="preserve">3b. </t>
    </r>
    <r>
      <rPr>
        <i/>
        <sz val="8"/>
        <color theme="1"/>
        <rFont val="Calibri"/>
        <family val="2"/>
        <scheme val="minor"/>
      </rPr>
      <t xml:space="preserve">If yes, how often do </t>
    </r>
    <r>
      <rPr>
        <b/>
        <i/>
        <sz val="8"/>
        <color theme="1"/>
        <rFont val="Calibri"/>
        <family val="2"/>
        <scheme val="minor"/>
      </rPr>
      <t>all</t>
    </r>
    <r>
      <rPr>
        <i/>
        <sz val="8"/>
        <color theme="1"/>
        <rFont val="Calibri"/>
        <family val="2"/>
        <scheme val="minor"/>
      </rPr>
      <t xml:space="preserve"> staff participate in these trainings?</t>
    </r>
  </si>
  <si>
    <t>1. MO DOLIR, "Discrimination in Pre-Employment Inquiries"</t>
  </si>
  <si>
    <t>2. MO DOLIR, "Mandatory Posters"</t>
  </si>
  <si>
    <t>3. MO DOLIR, "Discrimination in Employment"</t>
  </si>
  <si>
    <t>Name of All Attendees Present While Filling Out Worksheet:</t>
  </si>
  <si>
    <t>4. Has our department appointed a Diversity Officer with defined responsibilities?</t>
  </si>
  <si>
    <r>
      <t>1. Does our department have a mentoring program for employees of diverse experience? (</t>
    </r>
    <r>
      <rPr>
        <i/>
        <sz val="8"/>
        <color theme="1"/>
        <rFont val="Calibri"/>
        <family val="2"/>
        <scheme val="minor"/>
      </rPr>
      <t>those from marginalized communities, caretakers, veterans, younger/older employees, etc.)</t>
    </r>
  </si>
  <si>
    <t>4. Does our department track the number of inquiries, applications, interviews and new hires from people of diverse backgrounds?</t>
  </si>
  <si>
    <t>5. Are employees in our department surveyed, in addition to the QPS, concerning their morale &amp; well-being?</t>
  </si>
  <si>
    <t>7. Is employee feedback, both negative and positive, passed up channels to our department leadership?</t>
  </si>
  <si>
    <r>
      <t>3. Does our department have relationships within diverse spaces? (</t>
    </r>
    <r>
      <rPr>
        <i/>
        <sz val="8"/>
        <color theme="1"/>
        <rFont val="Calibri"/>
        <family val="2"/>
        <scheme val="minor"/>
      </rPr>
      <t>HBCUs, diverse chambers of commerce, community organizations, etc)</t>
    </r>
  </si>
  <si>
    <t>4.Has our department made an effort to recognize its history of diversity and inclusion and its reputation among various diverse communities by conducting any sort of study and publishing the results?</t>
  </si>
  <si>
    <t>1a. Does our department have a committee/council/task force to address diversity &amp; inclusion?</t>
  </si>
  <si>
    <r>
      <t>3a. Does our department have any Employee Resource Groups (</t>
    </r>
    <r>
      <rPr>
        <i/>
        <sz val="8"/>
        <color theme="1"/>
        <rFont val="Calibri"/>
        <family val="2"/>
        <scheme val="minor"/>
      </rPr>
      <t>voluntary, employee-led groups for people of a common identity and their allies to form a sense of community and discuss issues they face in the workplace</t>
    </r>
    <r>
      <rPr>
        <sz val="8"/>
        <color theme="1"/>
        <rFont val="Calibri"/>
        <family val="2"/>
        <scheme val="minor"/>
      </rPr>
      <t>)?</t>
    </r>
  </si>
  <si>
    <t>White: 77.0%</t>
  </si>
  <si>
    <t>Black: 11.4%</t>
  </si>
  <si>
    <t>AIAN: 0.5%</t>
  </si>
  <si>
    <t>Asian/Pacific: 2.4%</t>
  </si>
  <si>
    <t>Other Race: 2.1%</t>
  </si>
  <si>
    <t>Two or More Races: 6.7%</t>
  </si>
  <si>
    <t>Hispanic: 4.9%</t>
  </si>
  <si>
    <t>REFERENCE: MO 2020 Census Data</t>
  </si>
  <si>
    <t>Demographic Data</t>
  </si>
  <si>
    <t>Further Breakdown</t>
  </si>
  <si>
    <t>Date:</t>
  </si>
  <si>
    <t>Department Primary Representative Contact Information</t>
  </si>
  <si>
    <t>Version: FY21</t>
  </si>
  <si>
    <t>Please enter your department's demographic data into the blue boxes below.</t>
  </si>
  <si>
    <t>2. Do all salary levels in our department reflect the overall diversity of Missouri?</t>
  </si>
  <si>
    <t>P. Islander</t>
  </si>
  <si>
    <r>
      <t xml:space="preserve">
1. Is our department following state and federal Equal Employment Opportunity law in the following areas? </t>
    </r>
    <r>
      <rPr>
        <i/>
        <sz val="8"/>
        <color theme="1"/>
        <rFont val="Calibri"/>
        <family val="2"/>
        <scheme val="minor"/>
      </rPr>
      <t xml:space="preserve">Check all that apply.
</t>
    </r>
  </si>
  <si>
    <t>4. Does our department regularly report its progress in Workforce Diversity to the department director and OEO? (EO 10-24)</t>
  </si>
  <si>
    <t>2. Has our department developed a Workforce Diversity Plan with responsible parties and timelines to achieve goals? (EO 10-24)</t>
  </si>
  <si>
    <t>1. Is Diversity and Inclusion required as part of our department's leadership training?</t>
  </si>
  <si>
    <t>2. Is Diversity and Inclusion part of our department's mandatory training for all employees?</t>
  </si>
  <si>
    <t>7. Does our department's leadership make a regular statement to all staff expressing their commitment to diversity and inclusion?</t>
  </si>
  <si>
    <t>Foundation</t>
  </si>
  <si>
    <r>
      <t xml:space="preserve">1b. </t>
    </r>
    <r>
      <rPr>
        <i/>
        <sz val="8"/>
        <color theme="1"/>
        <rFont val="Calibri"/>
        <family val="2"/>
        <scheme val="minor"/>
      </rPr>
      <t>If yes, does this group represent the diversity of experience within our department? (from various backgrounds, divisions, salary levels)</t>
    </r>
  </si>
  <si>
    <r>
      <t>5. Has our department made its diversity statement public through our website and social media? (</t>
    </r>
    <r>
      <rPr>
        <i/>
        <sz val="8"/>
        <color theme="1"/>
        <rFont val="Calibri"/>
        <family val="2"/>
        <scheme val="minor"/>
      </rPr>
      <t>A link or post that someone outside of state government can find in less than three clicks</t>
    </r>
    <r>
      <rPr>
        <sz val="8"/>
        <color theme="1"/>
        <rFont val="Calibri"/>
        <family val="2"/>
        <scheme val="minor"/>
      </rPr>
      <t>)</t>
    </r>
  </si>
  <si>
    <t>6. Does our department project diversity of gender, age, ability and race/ethnicity on our website and social media?</t>
  </si>
  <si>
    <t>Resources</t>
  </si>
  <si>
    <t>4. U.S. Equal Employment Opportunity Commission</t>
  </si>
  <si>
    <t>3a. In our department, are all employees required to participate in training in discrimination, sexual harassment and cultural and work force diversity? (EO 10-24)</t>
  </si>
  <si>
    <t>At your department's next leadership meeting, please answer the questions below as a group by choosing from the dropbown on the righthand side. Think through each question and answer honestly. This is by no means an exhaustive list of possible diversity and inclusion (D&amp;I) efforts. It is not an expectation that your department answers yes to every question - this is an assesment to gauge where your department is on its D&amp;I journey!
Your department should have received the Workforce Diversity Continuum, which serves as the framework for the State of Missouri's Workforce Diversity Program, as well as the structure for the questions below.</t>
  </si>
  <si>
    <t>2. Has our department developed its own D&amp;I Mission and Vision Statement?</t>
  </si>
  <si>
    <t>3. Has our department collected demographic and survey data to assess our current D&amp;I progress?</t>
  </si>
  <si>
    <t>3. Are our department's Workforce Diversity Plan and D&amp;I goals made available to all employees?</t>
  </si>
  <si>
    <t>4. Is there a forum in our department specifically for employees to engage in D&amp;I conversations and provide feedback specific to D&amp;I?</t>
  </si>
  <si>
    <t>2. Are our department's D&amp;I initiatives discussed in the onboarding process?</t>
  </si>
  <si>
    <t>6. Does our department engage in diverse hiring by implicitly ensuring that job postings have inclusive language and address our department's committment to nondiscrimination and furthering D&amp;I?</t>
  </si>
  <si>
    <t>1. Do frontline staff and leadership lead the charge on advancing D&amp;I conversations and initiatives in our department equally?</t>
  </si>
  <si>
    <t>5. Does our department regularly review and evaluate our Workforce Diversity Plan and progress towards our D&amp;I goals?</t>
  </si>
  <si>
    <t>6. Is our department transparent with not only its D&amp;I successes, but also our setbacks and failures?</t>
  </si>
  <si>
    <t>Thank you for your department's participation in the State of Missouri's Diversity and Inclusion (D&amp;I) Annual Reporting Worksheet!</t>
  </si>
  <si>
    <t>As the body responsible for monitoring and assisting in equal employment opportunity among all executive departments of state government (EO 10-24), the Office of Equal Opportunity (OEO) is asking for your department to fill out this brief worksheet to help us assist your department in its diversity and inclusion (D&amp;I) efforts.</t>
  </si>
  <si>
    <t>The worksheet has two parts:
1. Workforce Diversity Profile: What is our team's current workforce diversity profile? 
In this section, your department will input departmental demographic data in order to have a better understanding of your team's racial and gender diversity, as well as the breakdown thereof by salary level.
2. Workforce Diversity Plan: What diversity and inclusion measures does our department currently have in place?
In this section, your department will answer a short series of questions about your department's current D&amp;I measures, which will give the OEO a better idea of where we can be of assistance to your department in working towards a more diverse and inclusive workplace.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</si>
</sst>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numFmts>
  <fonts count="29"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b/>
      <sz val="12"/>
      <color theme="1"/>
      <name val="Calibri"/>
      <family val="2"/>
      <scheme val="minor"/>
    </font>
    <font>
      <b/>
      <sz val="14"/>
      <color theme="1"/>
      <name val="Calibri"/>
      <family val="2"/>
      <scheme val="minor"/>
    </font>
    <font>
      <b/>
      <sz val="16"/>
      <color theme="1"/>
      <name val="Calibri"/>
      <family val="2"/>
      <scheme val="minor"/>
    </font>
    <font>
      <sz val="16"/>
      <color theme="1"/>
      <name val="Calibri"/>
      <family val="2"/>
      <scheme val="minor"/>
    </font>
    <font>
      <sz val="8"/>
      <color theme="1"/>
      <name val="Calibri"/>
      <family val="2"/>
      <scheme val="minor"/>
    </font>
    <font>
      <b/>
      <i/>
      <sz val="11"/>
      <color theme="1"/>
      <name val="Calibri"/>
      <family val="2"/>
      <scheme val="minor"/>
    </font>
    <font>
      <b/>
      <sz val="11"/>
      <color theme="1"/>
      <name val="Calibri"/>
      <family val="2"/>
    </font>
    <font>
      <i/>
      <sz val="10"/>
      <color theme="1"/>
      <name val="Calibri"/>
      <family val="2"/>
      <scheme val="minor"/>
    </font>
    <font>
      <i/>
      <sz val="8"/>
      <color theme="1"/>
      <name val="Calibri"/>
      <family val="2"/>
      <scheme val="minor"/>
    </font>
    <font>
      <b/>
      <sz val="13.2"/>
      <color theme="1"/>
      <name val="Calibri"/>
      <family val="2"/>
    </font>
    <font>
      <sz val="11"/>
      <name val="Calibri"/>
      <family val="2"/>
      <scheme val="minor"/>
    </font>
    <font>
      <u/>
      <sz val="11"/>
      <color theme="10"/>
      <name val="Calibri"/>
      <family val="2"/>
      <scheme val="minor"/>
    </font>
    <font>
      <b/>
      <sz val="11"/>
      <name val="Calibri"/>
      <family val="2"/>
      <scheme val="minor"/>
    </font>
    <font>
      <b/>
      <i/>
      <sz val="8"/>
      <color theme="1"/>
      <name val="Calibri"/>
      <family val="2"/>
      <scheme val="minor"/>
    </font>
    <font>
      <sz val="12"/>
      <color theme="1"/>
      <name val="Bahnschrift Condensed"/>
      <family val="2"/>
    </font>
    <font>
      <b/>
      <u/>
      <sz val="11"/>
      <color theme="1"/>
      <name val="Calibri"/>
      <family val="2"/>
      <scheme val="minor"/>
    </font>
    <font>
      <sz val="8"/>
      <color rgb="FF000000"/>
      <name val="Segoe UI"/>
      <family val="2"/>
    </font>
    <font>
      <b/>
      <sz val="11"/>
      <color rgb="FF000000"/>
      <name val="Calibri"/>
      <family val="2"/>
      <scheme val="minor"/>
    </font>
    <font>
      <i/>
      <sz val="11"/>
      <color rgb="FF000000"/>
      <name val="Calibri"/>
      <family val="2"/>
      <scheme val="minor"/>
    </font>
    <font>
      <u/>
      <sz val="11"/>
      <color rgb="FF000000"/>
      <name val="Calibri"/>
      <family val="2"/>
      <scheme val="minor"/>
    </font>
    <font>
      <b/>
      <sz val="12"/>
      <color theme="7" tint="-0.499984740745262"/>
      <name val="Calibri"/>
      <family val="2"/>
      <scheme val="minor"/>
    </font>
    <font>
      <b/>
      <sz val="18"/>
      <color theme="1"/>
      <name val="Calibri"/>
      <family val="2"/>
      <scheme val="minor"/>
    </font>
    <font>
      <b/>
      <sz val="10"/>
      <color theme="1"/>
      <name val="Calibri"/>
      <family val="2"/>
      <scheme val="minor"/>
    </font>
    <font>
      <b/>
      <sz val="10"/>
      <color theme="1"/>
      <name val="Calibri"/>
      <family val="2"/>
    </font>
    <font>
      <b/>
      <sz val="10.5"/>
      <color theme="1"/>
      <name val="Calibri"/>
      <family val="2"/>
      <scheme val="minor"/>
    </font>
  </fonts>
  <fills count="26">
    <fill>
      <patternFill patternType="none"/>
    </fill>
    <fill>
      <patternFill patternType="gray125"/>
    </fill>
    <fill>
      <patternFill patternType="solid">
        <fgColor theme="5" tint="0.39997558519241921"/>
        <bgColor indexed="64"/>
      </patternFill>
    </fill>
    <fill>
      <patternFill patternType="solid">
        <fgColor theme="4" tint="0.59999389629810485"/>
        <bgColor indexed="64"/>
      </patternFill>
    </fill>
    <fill>
      <patternFill patternType="solid">
        <fgColor rgb="FFFFFF00"/>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2" tint="-9.9978637043366805E-2"/>
        <bgColor indexed="64"/>
      </patternFill>
    </fill>
    <fill>
      <patternFill patternType="solid">
        <fgColor theme="4" tint="0.39997558519241921"/>
        <bgColor indexed="64"/>
      </patternFill>
    </fill>
    <fill>
      <patternFill patternType="solid">
        <fgColor theme="5" tint="0.59999389629810485"/>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theme="1"/>
        <bgColor indexed="64"/>
      </patternFill>
    </fill>
    <fill>
      <patternFill patternType="solid">
        <fgColor theme="7" tint="-0.249977111117893"/>
        <bgColor indexed="64"/>
      </patternFill>
    </fill>
    <fill>
      <patternFill patternType="solid">
        <fgColor theme="9" tint="0.79998168889431442"/>
        <bgColor indexed="64"/>
      </patternFill>
    </fill>
    <fill>
      <patternFill patternType="solid">
        <fgColor theme="9" tint="-0.249977111117893"/>
        <bgColor indexed="64"/>
      </patternFill>
    </fill>
    <fill>
      <patternFill patternType="solid">
        <fgColor theme="0"/>
        <bgColor indexed="64"/>
      </patternFill>
    </fill>
    <fill>
      <patternFill patternType="solid">
        <fgColor rgb="FFFF0000"/>
        <bgColor indexed="64"/>
      </patternFill>
    </fill>
    <fill>
      <patternFill patternType="solid">
        <fgColor theme="5" tint="0.79998168889431442"/>
        <bgColor indexed="64"/>
      </patternFill>
    </fill>
    <fill>
      <patternFill patternType="solid">
        <fgColor theme="5" tint="-0.249977111117893"/>
        <bgColor indexed="64"/>
      </patternFill>
    </fill>
    <fill>
      <patternFill patternType="solid">
        <fgColor theme="8" tint="-0.249977111117893"/>
        <bgColor indexed="64"/>
      </patternFill>
    </fill>
    <fill>
      <patternFill patternType="solid">
        <fgColor rgb="FFFFCCCC"/>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rgb="FFFCE4D6"/>
        <bgColor indexed="64"/>
      </patternFill>
    </fill>
  </fills>
  <borders count="65">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theme="0"/>
      </left>
      <right style="thin">
        <color theme="0"/>
      </right>
      <top style="thin">
        <color theme="0"/>
      </top>
      <bottom style="thin">
        <color theme="0"/>
      </bottom>
      <diagonal/>
    </border>
    <border>
      <left/>
      <right/>
      <top style="thick">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ck">
        <color indexed="64"/>
      </bottom>
      <diagonal/>
    </border>
    <border>
      <left style="thick">
        <color indexed="64"/>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style="thick">
        <color indexed="64"/>
      </right>
      <top/>
      <bottom style="thick">
        <color indexed="64"/>
      </bottom>
      <diagonal/>
    </border>
    <border>
      <left/>
      <right/>
      <top/>
      <bottom style="thick">
        <color indexed="64"/>
      </bottom>
      <diagonal/>
    </border>
    <border>
      <left style="thin">
        <color indexed="64"/>
      </left>
      <right style="thin">
        <color indexed="64"/>
      </right>
      <top style="thick">
        <color indexed="64"/>
      </top>
      <bottom style="thin">
        <color indexed="64"/>
      </bottom>
      <diagonal/>
    </border>
    <border>
      <left style="medium">
        <color rgb="FFFFFFFF"/>
      </left>
      <right style="medium">
        <color rgb="FFFFFFFF"/>
      </right>
      <top style="medium">
        <color rgb="FFFFFFFF"/>
      </top>
      <bottom style="medium">
        <color rgb="FFFFFFFF"/>
      </bottom>
      <diagonal/>
    </border>
    <border>
      <left style="medium">
        <color rgb="FFFFFFFF"/>
      </left>
      <right style="medium">
        <color rgb="FFFFFFFF"/>
      </right>
      <top/>
      <bottom style="medium">
        <color rgb="FFFFFFFF"/>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3">
    <xf numFmtId="0" fontId="0" fillId="0" borderId="0"/>
    <xf numFmtId="9" fontId="1" fillId="0" borderId="0" applyFont="0" applyFill="0" applyBorder="0" applyAlignment="0" applyProtection="0"/>
    <xf numFmtId="0" fontId="15" fillId="0" borderId="0" applyNumberFormat="0" applyFill="0" applyBorder="0" applyAlignment="0" applyProtection="0"/>
  </cellStyleXfs>
  <cellXfs count="235">
    <xf numFmtId="0" fontId="0" fillId="0" borderId="0" xfId="0"/>
    <xf numFmtId="0" fontId="0" fillId="0" borderId="12" xfId="0" applyBorder="1"/>
    <xf numFmtId="0" fontId="0" fillId="0" borderId="18" xfId="0" applyBorder="1"/>
    <xf numFmtId="0" fontId="0" fillId="0" borderId="16" xfId="0" applyBorder="1"/>
    <xf numFmtId="0" fontId="2" fillId="0" borderId="0" xfId="0" applyFont="1"/>
    <xf numFmtId="0" fontId="2" fillId="0" borderId="16" xfId="0" applyFont="1" applyBorder="1" applyAlignment="1">
      <alignment horizontal="center"/>
    </xf>
    <xf numFmtId="0" fontId="0" fillId="0" borderId="0" xfId="0" applyFill="1" applyBorder="1"/>
    <xf numFmtId="0" fontId="2" fillId="3" borderId="0" xfId="0" applyFont="1" applyFill="1" applyAlignment="1">
      <alignment horizontal="center"/>
    </xf>
    <xf numFmtId="0" fontId="10" fillId="11" borderId="27" xfId="0" applyFont="1" applyFill="1" applyBorder="1" applyAlignment="1">
      <alignment horizontal="center"/>
    </xf>
    <xf numFmtId="0" fontId="2" fillId="9" borderId="16" xfId="0" applyFont="1" applyFill="1" applyBorder="1" applyAlignment="1">
      <alignment horizontal="center"/>
    </xf>
    <xf numFmtId="0" fontId="2" fillId="5" borderId="16" xfId="0" applyFont="1" applyFill="1" applyBorder="1" applyAlignment="1">
      <alignment horizontal="center"/>
    </xf>
    <xf numFmtId="9" fontId="0" fillId="9" borderId="16" xfId="1" applyFont="1" applyFill="1" applyBorder="1"/>
    <xf numFmtId="9" fontId="0" fillId="5" borderId="16" xfId="1" applyFont="1" applyFill="1" applyBorder="1"/>
    <xf numFmtId="9" fontId="0" fillId="0" borderId="16" xfId="0" applyNumberFormat="1" applyBorder="1"/>
    <xf numFmtId="0" fontId="9" fillId="5" borderId="0" xfId="0" applyFont="1" applyFill="1"/>
    <xf numFmtId="0" fontId="2" fillId="12" borderId="22" xfId="0" applyFont="1" applyFill="1" applyBorder="1" applyAlignment="1">
      <alignment horizontal="center"/>
    </xf>
    <xf numFmtId="0" fontId="10" fillId="2" borderId="27" xfId="0" applyFont="1" applyFill="1" applyBorder="1" applyAlignment="1">
      <alignment horizontal="center"/>
    </xf>
    <xf numFmtId="0" fontId="2" fillId="11" borderId="14" xfId="0" applyFont="1" applyFill="1" applyBorder="1" applyAlignment="1">
      <alignment horizontal="center" vertical="center"/>
    </xf>
    <xf numFmtId="0" fontId="2" fillId="4" borderId="0" xfId="0" applyFont="1" applyFill="1" applyAlignment="1">
      <alignment horizontal="center" vertical="center" wrapText="1"/>
    </xf>
    <xf numFmtId="10" fontId="0" fillId="0" borderId="0" xfId="0" applyNumberFormat="1"/>
    <xf numFmtId="0" fontId="14" fillId="0" borderId="0" xfId="0" applyFont="1" applyFill="1" applyBorder="1"/>
    <xf numFmtId="9" fontId="0" fillId="5" borderId="20" xfId="0" applyNumberFormat="1" applyFill="1" applyBorder="1"/>
    <xf numFmtId="9" fontId="0" fillId="15" borderId="16" xfId="0" applyNumberFormat="1" applyFill="1" applyBorder="1"/>
    <xf numFmtId="0" fontId="2" fillId="14" borderId="26" xfId="0" applyFont="1" applyFill="1" applyBorder="1"/>
    <xf numFmtId="0" fontId="2" fillId="14" borderId="33" xfId="0" applyFont="1" applyFill="1" applyBorder="1"/>
    <xf numFmtId="0" fontId="2" fillId="14" borderId="34" xfId="0" applyFont="1" applyFill="1" applyBorder="1"/>
    <xf numFmtId="0" fontId="2" fillId="16" borderId="14" xfId="0" applyFont="1" applyFill="1" applyBorder="1" applyAlignment="1">
      <alignment horizontal="center" vertical="center"/>
    </xf>
    <xf numFmtId="0" fontId="0" fillId="15" borderId="16" xfId="0" applyFill="1" applyBorder="1"/>
    <xf numFmtId="0" fontId="0" fillId="5" borderId="20" xfId="0" applyFill="1" applyBorder="1"/>
    <xf numFmtId="0" fontId="0" fillId="5" borderId="16" xfId="0" applyFill="1" applyBorder="1"/>
    <xf numFmtId="9" fontId="2" fillId="0" borderId="0" xfId="0" applyNumberFormat="1" applyFont="1" applyBorder="1"/>
    <xf numFmtId="0" fontId="2" fillId="13" borderId="5" xfId="0" applyFont="1" applyFill="1" applyBorder="1" applyAlignment="1">
      <alignment horizontal="center" vertical="center" wrapText="1"/>
    </xf>
    <xf numFmtId="0" fontId="2" fillId="13" borderId="0" xfId="0" applyFont="1" applyFill="1" applyBorder="1" applyAlignment="1">
      <alignment horizontal="center" vertical="center" wrapText="1"/>
    </xf>
    <xf numFmtId="0" fontId="2" fillId="13" borderId="9" xfId="0" applyFont="1" applyFill="1" applyBorder="1" applyAlignment="1">
      <alignment horizontal="center" vertical="center" wrapText="1"/>
    </xf>
    <xf numFmtId="0" fontId="0" fillId="3" borderId="18" xfId="0" applyFill="1" applyBorder="1" applyAlignment="1" applyProtection="1">
      <alignment horizontal="center"/>
      <protection locked="0"/>
    </xf>
    <xf numFmtId="0" fontId="0" fillId="3" borderId="16" xfId="0" applyFill="1" applyBorder="1" applyAlignment="1" applyProtection="1">
      <alignment horizontal="center"/>
      <protection locked="0"/>
    </xf>
    <xf numFmtId="0" fontId="0" fillId="3" borderId="12" xfId="0" applyFill="1" applyBorder="1" applyAlignment="1" applyProtection="1">
      <alignment horizontal="center"/>
      <protection locked="0"/>
    </xf>
    <xf numFmtId="0" fontId="0" fillId="8" borderId="21" xfId="0" applyFont="1" applyFill="1" applyBorder="1" applyAlignment="1" applyProtection="1">
      <alignment horizontal="center" vertical="center"/>
      <protection locked="0"/>
    </xf>
    <xf numFmtId="0" fontId="0" fillId="8" borderId="28" xfId="0" applyFont="1" applyFill="1" applyBorder="1" applyAlignment="1" applyProtection="1">
      <alignment horizontal="center" vertical="center"/>
      <protection locked="0"/>
    </xf>
    <xf numFmtId="0" fontId="0" fillId="8" borderId="16" xfId="0" applyFont="1" applyFill="1" applyBorder="1" applyAlignment="1" applyProtection="1">
      <alignment horizontal="center" vertical="center"/>
      <protection locked="0"/>
    </xf>
    <xf numFmtId="0" fontId="0" fillId="8" borderId="29" xfId="0" applyFont="1" applyFill="1" applyBorder="1" applyAlignment="1" applyProtection="1">
      <alignment horizontal="center" vertical="center"/>
      <protection locked="0"/>
    </xf>
    <xf numFmtId="0" fontId="0" fillId="8" borderId="31" xfId="0" applyFont="1" applyFill="1" applyBorder="1" applyAlignment="1" applyProtection="1">
      <alignment horizontal="center" vertical="center"/>
      <protection locked="0"/>
    </xf>
    <xf numFmtId="0" fontId="0" fillId="8" borderId="32" xfId="0" applyFont="1" applyFill="1" applyBorder="1" applyAlignment="1" applyProtection="1">
      <alignment horizontal="center" vertical="center"/>
      <protection locked="0"/>
    </xf>
    <xf numFmtId="0" fontId="0" fillId="0" borderId="0" xfId="0" applyFill="1" applyBorder="1" applyProtection="1"/>
    <xf numFmtId="0" fontId="0" fillId="0" borderId="0" xfId="0" applyProtection="1"/>
    <xf numFmtId="0" fontId="8" fillId="5" borderId="16" xfId="0" applyFont="1" applyFill="1" applyBorder="1" applyAlignment="1" applyProtection="1">
      <alignment horizontal="center"/>
    </xf>
    <xf numFmtId="10" fontId="8" fillId="5" borderId="16" xfId="0" applyNumberFormat="1" applyFont="1" applyFill="1" applyBorder="1" applyAlignment="1" applyProtection="1">
      <alignment horizontal="center"/>
    </xf>
    <xf numFmtId="0" fontId="0" fillId="0" borderId="11" xfId="0" applyBorder="1" applyProtection="1"/>
    <xf numFmtId="0" fontId="3" fillId="0" borderId="0" xfId="0" applyFont="1" applyFill="1" applyBorder="1" applyAlignment="1" applyProtection="1">
      <alignment horizontal="center" vertical="center"/>
    </xf>
    <xf numFmtId="0" fontId="10" fillId="11" borderId="27" xfId="0" applyFont="1" applyFill="1" applyBorder="1" applyAlignment="1" applyProtection="1">
      <alignment horizontal="center"/>
    </xf>
    <xf numFmtId="0" fontId="2" fillId="11" borderId="1" xfId="0" applyFont="1" applyFill="1" applyBorder="1" applyAlignment="1" applyProtection="1">
      <alignment horizontal="center" vertical="center"/>
    </xf>
    <xf numFmtId="0" fontId="2" fillId="11" borderId="22" xfId="0" applyFont="1" applyFill="1" applyBorder="1" applyAlignment="1" applyProtection="1">
      <alignment horizontal="center"/>
    </xf>
    <xf numFmtId="0" fontId="0" fillId="0" borderId="0" xfId="0" applyBorder="1" applyProtection="1"/>
    <xf numFmtId="0" fontId="2" fillId="0" borderId="25" xfId="0" applyFont="1" applyFill="1" applyBorder="1" applyAlignment="1" applyProtection="1">
      <alignment horizontal="center"/>
    </xf>
    <xf numFmtId="0" fontId="12" fillId="0" borderId="25" xfId="0" applyFont="1" applyFill="1" applyBorder="1" applyAlignment="1" applyProtection="1">
      <alignment horizontal="center" vertical="center"/>
    </xf>
    <xf numFmtId="0" fontId="2" fillId="10" borderId="27" xfId="0" applyFont="1" applyFill="1" applyBorder="1" applyAlignment="1" applyProtection="1">
      <alignment horizontal="center"/>
    </xf>
    <xf numFmtId="0" fontId="2" fillId="10" borderId="1" xfId="0" applyFont="1" applyFill="1" applyBorder="1" applyAlignment="1" applyProtection="1">
      <alignment horizontal="center" vertical="center"/>
    </xf>
    <xf numFmtId="0" fontId="2" fillId="10" borderId="22" xfId="0" applyFont="1" applyFill="1" applyBorder="1" applyAlignment="1" applyProtection="1">
      <alignment horizontal="center"/>
    </xf>
    <xf numFmtId="0" fontId="6" fillId="0" borderId="0" xfId="0" applyFont="1" applyFill="1" applyAlignment="1" applyProtection="1">
      <alignment horizontal="center" vertical="center"/>
    </xf>
    <xf numFmtId="0" fontId="2" fillId="10" borderId="30" xfId="0" applyFont="1" applyFill="1" applyBorder="1" applyAlignment="1" applyProtection="1">
      <alignment horizontal="center"/>
    </xf>
    <xf numFmtId="0" fontId="6" fillId="0" borderId="0" xfId="0" applyFont="1" applyFill="1" applyAlignment="1" applyProtection="1">
      <alignment vertical="center"/>
    </xf>
    <xf numFmtId="0" fontId="5" fillId="0" borderId="0" xfId="0" applyFont="1" applyFill="1" applyAlignment="1" applyProtection="1">
      <alignment vertical="center"/>
    </xf>
    <xf numFmtId="0" fontId="2" fillId="20" borderId="35" xfId="0" applyFont="1" applyFill="1" applyBorder="1" applyAlignment="1">
      <alignment wrapText="1"/>
    </xf>
    <xf numFmtId="0" fontId="0" fillId="19" borderId="35" xfId="0" applyFill="1" applyBorder="1"/>
    <xf numFmtId="0" fontId="21" fillId="25" borderId="47" xfId="0" applyFont="1" applyFill="1" applyBorder="1" applyAlignment="1">
      <alignment vertical="center"/>
    </xf>
    <xf numFmtId="0" fontId="21" fillId="25" borderId="48" xfId="0" applyFont="1" applyFill="1" applyBorder="1" applyAlignment="1">
      <alignment vertical="center"/>
    </xf>
    <xf numFmtId="0" fontId="22" fillId="25" borderId="48" xfId="0" applyFont="1" applyFill="1" applyBorder="1" applyAlignment="1">
      <alignment vertical="center"/>
    </xf>
    <xf numFmtId="0" fontId="23" fillId="25" borderId="48" xfId="0" applyFont="1" applyFill="1" applyBorder="1" applyAlignment="1">
      <alignment vertical="center"/>
    </xf>
    <xf numFmtId="0" fontId="0" fillId="17" borderId="3" xfId="0" applyFill="1" applyBorder="1" applyAlignment="1">
      <alignment vertical="center" wrapText="1"/>
    </xf>
    <xf numFmtId="0" fontId="0" fillId="17" borderId="4" xfId="0" applyFill="1" applyBorder="1" applyAlignment="1">
      <alignment vertical="center" wrapText="1"/>
    </xf>
    <xf numFmtId="0" fontId="0" fillId="17" borderId="0" xfId="0" applyFill="1" applyBorder="1" applyAlignment="1">
      <alignment vertical="center" wrapText="1"/>
    </xf>
    <xf numFmtId="0" fontId="0" fillId="17" borderId="6" xfId="0" applyFill="1" applyBorder="1" applyAlignment="1">
      <alignment vertical="center" wrapText="1"/>
    </xf>
    <xf numFmtId="14" fontId="0" fillId="0" borderId="0" xfId="0" applyNumberFormat="1"/>
    <xf numFmtId="0" fontId="3" fillId="0" borderId="30" xfId="0" applyFont="1" applyFill="1" applyBorder="1"/>
    <xf numFmtId="0" fontId="3" fillId="0" borderId="22" xfId="0" applyFont="1" applyFill="1" applyBorder="1"/>
    <xf numFmtId="0" fontId="12" fillId="0" borderId="21" xfId="0" applyFont="1" applyFill="1" applyBorder="1" applyAlignment="1" applyProtection="1">
      <alignment horizontal="center" vertical="center"/>
    </xf>
    <xf numFmtId="0" fontId="6" fillId="0" borderId="0" xfId="0" applyFont="1" applyFill="1" applyBorder="1" applyAlignment="1" applyProtection="1">
      <alignment vertical="center"/>
    </xf>
    <xf numFmtId="0" fontId="12" fillId="0" borderId="0" xfId="0" applyFont="1" applyFill="1" applyBorder="1" applyAlignment="1" applyProtection="1">
      <alignment horizontal="center" vertical="center"/>
    </xf>
    <xf numFmtId="0" fontId="0" fillId="0" borderId="0" xfId="0" applyFill="1" applyBorder="1" applyAlignment="1">
      <alignment horizontal="left" indent="1"/>
    </xf>
    <xf numFmtId="0" fontId="0" fillId="0" borderId="46" xfId="0" applyFill="1" applyBorder="1" applyAlignment="1" applyProtection="1">
      <alignment horizontal="left" indent="1"/>
      <protection locked="0"/>
    </xf>
    <xf numFmtId="0" fontId="0" fillId="0" borderId="16" xfId="0" applyFill="1" applyBorder="1" applyAlignment="1" applyProtection="1">
      <alignment horizontal="left" indent="1"/>
      <protection locked="0"/>
    </xf>
    <xf numFmtId="0" fontId="0" fillId="0" borderId="18" xfId="0" applyFill="1" applyBorder="1" applyAlignment="1" applyProtection="1">
      <alignment horizontal="left" indent="1"/>
      <protection locked="0"/>
    </xf>
    <xf numFmtId="0" fontId="0" fillId="0" borderId="10" xfId="0" applyFill="1" applyBorder="1" applyAlignment="1">
      <alignment horizontal="left" indent="1"/>
    </xf>
    <xf numFmtId="0" fontId="0" fillId="0" borderId="18" xfId="0" applyFill="1" applyBorder="1" applyAlignment="1" applyProtection="1">
      <alignment horizontal="left" indent="1"/>
      <protection locked="0" hidden="1"/>
    </xf>
    <xf numFmtId="0" fontId="0" fillId="0" borderId="38" xfId="0" applyFill="1" applyBorder="1" applyAlignment="1" applyProtection="1">
      <alignment horizontal="left" indent="1"/>
      <protection locked="0"/>
    </xf>
    <xf numFmtId="0" fontId="2" fillId="0" borderId="1" xfId="0" applyFont="1" applyFill="1" applyBorder="1" applyAlignment="1">
      <alignment horizontal="center"/>
    </xf>
    <xf numFmtId="0" fontId="8" fillId="5" borderId="20" xfId="0" applyFont="1" applyFill="1" applyBorder="1" applyAlignment="1" applyProtection="1">
      <alignment horizontal="center"/>
    </xf>
    <xf numFmtId="0" fontId="0" fillId="3" borderId="37" xfId="0" applyFill="1" applyBorder="1" applyAlignment="1" applyProtection="1">
      <alignment horizontal="center"/>
      <protection locked="0"/>
    </xf>
    <xf numFmtId="0" fontId="26" fillId="6" borderId="16" xfId="0" applyFont="1" applyFill="1" applyBorder="1" applyAlignment="1" applyProtection="1">
      <alignment horizontal="center"/>
    </xf>
    <xf numFmtId="0" fontId="2" fillId="6" borderId="63" xfId="0" applyFont="1" applyFill="1" applyBorder="1" applyAlignment="1" applyProtection="1">
      <alignment horizontal="center"/>
    </xf>
    <xf numFmtId="0" fontId="26" fillId="7" borderId="19" xfId="0" applyFont="1" applyFill="1" applyBorder="1" applyAlignment="1" applyProtection="1">
      <alignment horizontal="center"/>
    </xf>
    <xf numFmtId="0" fontId="26" fillId="7" borderId="17" xfId="0" applyFont="1" applyFill="1" applyBorder="1" applyAlignment="1" applyProtection="1">
      <alignment horizontal="center"/>
    </xf>
    <xf numFmtId="0" fontId="27" fillId="7" borderId="17" xfId="0" applyFont="1" applyFill="1" applyBorder="1" applyAlignment="1" applyProtection="1">
      <alignment horizontal="center"/>
    </xf>
    <xf numFmtId="0" fontId="0" fillId="3" borderId="21" xfId="0" applyFill="1" applyBorder="1" applyAlignment="1" applyProtection="1">
      <alignment horizontal="center"/>
      <protection locked="0"/>
    </xf>
    <xf numFmtId="0" fontId="2" fillId="6" borderId="64" xfId="0" applyFont="1" applyFill="1" applyBorder="1" applyAlignment="1" applyProtection="1">
      <alignment horizontal="center"/>
    </xf>
    <xf numFmtId="0" fontId="28" fillId="6" borderId="1" xfId="0" applyFont="1" applyFill="1" applyBorder="1" applyAlignment="1" applyProtection="1">
      <alignment horizontal="center"/>
    </xf>
    <xf numFmtId="0" fontId="28" fillId="6" borderId="13" xfId="0" applyFont="1" applyFill="1" applyBorder="1" applyAlignment="1" applyProtection="1">
      <alignment horizontal="center"/>
    </xf>
    <xf numFmtId="0" fontId="0" fillId="0" borderId="5" xfId="0" applyFill="1" applyBorder="1"/>
    <xf numFmtId="0" fontId="0" fillId="0" borderId="6" xfId="0" applyFill="1" applyBorder="1"/>
    <xf numFmtId="0" fontId="25" fillId="0" borderId="2" xfId="0" applyFont="1" applyBorder="1" applyAlignment="1">
      <alignment horizontal="left" vertical="center" wrapText="1"/>
    </xf>
    <xf numFmtId="0" fontId="25" fillId="0" borderId="3" xfId="0" applyFont="1" applyBorder="1" applyAlignment="1">
      <alignment horizontal="left" vertical="center" wrapText="1"/>
    </xf>
    <xf numFmtId="0" fontId="25" fillId="0" borderId="58" xfId="0" applyFont="1" applyBorder="1" applyAlignment="1">
      <alignment horizontal="left" vertical="center" wrapText="1"/>
    </xf>
    <xf numFmtId="0" fontId="25" fillId="0" borderId="5" xfId="0" applyFont="1" applyBorder="1" applyAlignment="1">
      <alignment horizontal="left" vertical="center" wrapText="1"/>
    </xf>
    <xf numFmtId="0" fontId="25" fillId="0" borderId="0" xfId="0" applyFont="1" applyBorder="1" applyAlignment="1">
      <alignment horizontal="left" vertical="center" wrapText="1"/>
    </xf>
    <xf numFmtId="0" fontId="25" fillId="0" borderId="55" xfId="0" applyFont="1" applyBorder="1" applyAlignment="1">
      <alignment horizontal="left" vertical="center" wrapText="1"/>
    </xf>
    <xf numFmtId="0" fontId="25" fillId="0" borderId="53" xfId="0" applyFont="1" applyBorder="1" applyAlignment="1">
      <alignment horizontal="left" vertical="center" wrapText="1"/>
    </xf>
    <xf numFmtId="0" fontId="25" fillId="0" borderId="12" xfId="0" applyFont="1" applyBorder="1" applyAlignment="1">
      <alignment horizontal="left" vertical="center" wrapText="1"/>
    </xf>
    <xf numFmtId="0" fontId="25" fillId="0" borderId="54" xfId="0" applyFont="1" applyBorder="1" applyAlignment="1">
      <alignment horizontal="left" vertical="center" wrapText="1"/>
    </xf>
    <xf numFmtId="0" fontId="7" fillId="0" borderId="51" xfId="0" applyFont="1" applyBorder="1" applyAlignment="1">
      <alignment horizontal="left" vertical="center" wrapText="1"/>
    </xf>
    <xf numFmtId="0" fontId="7" fillId="0" borderId="11" xfId="0" applyFont="1" applyBorder="1" applyAlignment="1">
      <alignment horizontal="left" vertical="center" wrapText="1"/>
    </xf>
    <xf numFmtId="0" fontId="7" fillId="0" borderId="52" xfId="0" applyFont="1" applyBorder="1" applyAlignment="1">
      <alignment horizontal="left" vertical="center" wrapText="1"/>
    </xf>
    <xf numFmtId="0" fontId="7" fillId="0" borderId="5" xfId="0" applyFont="1" applyBorder="1" applyAlignment="1">
      <alignment horizontal="left" vertical="center" wrapText="1"/>
    </xf>
    <xf numFmtId="0" fontId="7" fillId="0" borderId="0" xfId="0" applyFont="1" applyBorder="1" applyAlignment="1">
      <alignment horizontal="left" vertical="center" wrapTex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7" fillId="0" borderId="8" xfId="0" applyFont="1" applyBorder="1" applyAlignment="1">
      <alignment horizontal="left" vertical="center" wrapText="1"/>
    </xf>
    <xf numFmtId="0" fontId="7" fillId="0" borderId="9" xfId="0" applyFont="1" applyBorder="1" applyAlignment="1">
      <alignment horizontal="left" vertical="center" wrapText="1"/>
    </xf>
    <xf numFmtId="0" fontId="24" fillId="0" borderId="51" xfId="0" applyFont="1" applyBorder="1" applyAlignment="1">
      <alignment horizontal="left" vertical="center" wrapText="1"/>
    </xf>
    <xf numFmtId="0" fontId="24" fillId="0" borderId="11" xfId="0" applyFont="1" applyBorder="1" applyAlignment="1">
      <alignment horizontal="left" vertical="center" wrapText="1"/>
    </xf>
    <xf numFmtId="0" fontId="24" fillId="0" borderId="19" xfId="0" applyFont="1" applyBorder="1" applyAlignment="1">
      <alignment horizontal="left" vertical="center" wrapText="1"/>
    </xf>
    <xf numFmtId="0" fontId="24" fillId="0" borderId="5" xfId="0" applyFont="1" applyBorder="1" applyAlignment="1">
      <alignment horizontal="left" vertical="center" wrapText="1"/>
    </xf>
    <xf numFmtId="0" fontId="24" fillId="0" borderId="0" xfId="0" applyFont="1" applyBorder="1" applyAlignment="1">
      <alignment horizontal="left" vertical="center" wrapText="1"/>
    </xf>
    <xf numFmtId="0" fontId="24" fillId="0" borderId="55" xfId="0" applyFont="1" applyBorder="1" applyAlignment="1">
      <alignment horizontal="left" vertical="center" wrapText="1"/>
    </xf>
    <xf numFmtId="0" fontId="24" fillId="0" borderId="53" xfId="0" applyFont="1" applyBorder="1" applyAlignment="1">
      <alignment horizontal="left" vertical="center" wrapText="1"/>
    </xf>
    <xf numFmtId="0" fontId="24" fillId="0" borderId="12" xfId="0" applyFont="1" applyBorder="1" applyAlignment="1">
      <alignment horizontal="left" vertical="center" wrapText="1"/>
    </xf>
    <xf numFmtId="0" fontId="24" fillId="0" borderId="54" xfId="0" applyFont="1" applyBorder="1" applyAlignment="1">
      <alignment horizontal="left" vertical="center" wrapText="1"/>
    </xf>
    <xf numFmtId="0" fontId="0" fillId="0" borderId="56" xfId="0" applyFont="1" applyBorder="1" applyAlignment="1">
      <alignment horizontal="center"/>
    </xf>
    <xf numFmtId="0" fontId="0" fillId="0" borderId="24" xfId="0" applyFont="1" applyBorder="1" applyAlignment="1">
      <alignment horizontal="center"/>
    </xf>
    <xf numFmtId="0" fontId="0" fillId="0" borderId="57" xfId="0" applyFont="1" applyBorder="1" applyAlignment="1">
      <alignment horizontal="center"/>
    </xf>
    <xf numFmtId="14" fontId="0" fillId="0" borderId="61" xfId="0" applyNumberFormat="1" applyFill="1" applyBorder="1" applyAlignment="1">
      <alignment horizontal="center"/>
    </xf>
    <xf numFmtId="14" fontId="0" fillId="0" borderId="49" xfId="0" applyNumberFormat="1" applyFill="1" applyBorder="1" applyAlignment="1">
      <alignment horizontal="center"/>
    </xf>
    <xf numFmtId="14" fontId="0" fillId="0" borderId="50" xfId="0" applyNumberFormat="1" applyFill="1" applyBorder="1" applyAlignment="1">
      <alignment horizontal="center"/>
    </xf>
    <xf numFmtId="0" fontId="0" fillId="0" borderId="56" xfId="0" applyFill="1" applyBorder="1" applyAlignment="1" applyProtection="1">
      <alignment horizontal="center"/>
      <protection locked="0"/>
    </xf>
    <xf numFmtId="0" fontId="0" fillId="0" borderId="24" xfId="0" applyFill="1" applyBorder="1" applyAlignment="1" applyProtection="1">
      <alignment horizontal="center"/>
      <protection locked="0"/>
    </xf>
    <xf numFmtId="0" fontId="0" fillId="0" borderId="59" xfId="0" applyFill="1" applyBorder="1" applyAlignment="1" applyProtection="1">
      <alignment horizontal="center"/>
      <protection locked="0"/>
    </xf>
    <xf numFmtId="0" fontId="15" fillId="0" borderId="13" xfId="2" applyFill="1" applyBorder="1" applyAlignment="1" applyProtection="1">
      <alignment horizontal="center"/>
      <protection locked="0"/>
    </xf>
    <xf numFmtId="0" fontId="15" fillId="0" borderId="10" xfId="2" applyFill="1" applyBorder="1" applyAlignment="1" applyProtection="1">
      <alignment horizontal="center"/>
      <protection locked="0"/>
    </xf>
    <xf numFmtId="0" fontId="15" fillId="0" borderId="60" xfId="2" applyFill="1" applyBorder="1" applyAlignment="1" applyProtection="1">
      <alignment horizontal="center"/>
      <protection locked="0"/>
    </xf>
    <xf numFmtId="164" fontId="0" fillId="0" borderId="13" xfId="0" applyNumberFormat="1" applyFill="1" applyBorder="1" applyAlignment="1" applyProtection="1">
      <alignment horizontal="center"/>
      <protection locked="0"/>
    </xf>
    <xf numFmtId="164" fontId="0" fillId="0" borderId="10" xfId="0" applyNumberFormat="1" applyFill="1" applyBorder="1" applyAlignment="1" applyProtection="1">
      <alignment horizontal="center"/>
      <protection locked="0"/>
    </xf>
    <xf numFmtId="164" fontId="0" fillId="0" borderId="60" xfId="0" applyNumberFormat="1" applyFill="1" applyBorder="1" applyAlignment="1" applyProtection="1">
      <alignment horizontal="center"/>
      <protection locked="0"/>
    </xf>
    <xf numFmtId="0" fontId="0" fillId="0" borderId="13" xfId="0" applyFill="1" applyBorder="1" applyAlignment="1" applyProtection="1">
      <alignment horizontal="center"/>
      <protection locked="0"/>
    </xf>
    <xf numFmtId="0" fontId="0" fillId="0" borderId="10" xfId="0" applyFill="1" applyBorder="1" applyAlignment="1" applyProtection="1">
      <alignment horizontal="center"/>
      <protection locked="0"/>
    </xf>
    <xf numFmtId="0" fontId="0" fillId="0" borderId="60" xfId="0" applyFill="1" applyBorder="1" applyAlignment="1" applyProtection="1">
      <alignment horizontal="center"/>
      <protection locked="0"/>
    </xf>
    <xf numFmtId="0" fontId="2" fillId="0" borderId="14" xfId="0" applyFont="1" applyFill="1" applyBorder="1" applyAlignment="1">
      <alignment horizontal="center"/>
    </xf>
    <xf numFmtId="0" fontId="2" fillId="0" borderId="23" xfId="0" applyFont="1" applyFill="1" applyBorder="1" applyAlignment="1">
      <alignment horizontal="center"/>
    </xf>
    <xf numFmtId="0" fontId="2" fillId="0" borderId="15" xfId="0" applyFont="1" applyFill="1" applyBorder="1" applyAlignment="1">
      <alignment horizontal="center"/>
    </xf>
    <xf numFmtId="0" fontId="3" fillId="0" borderId="0" xfId="0" applyFont="1" applyAlignment="1" applyProtection="1">
      <alignment horizontal="left"/>
    </xf>
    <xf numFmtId="0" fontId="11" fillId="7" borderId="14" xfId="0" applyFont="1" applyFill="1" applyBorder="1" applyAlignment="1" applyProtection="1">
      <alignment horizontal="center" vertical="center"/>
    </xf>
    <xf numFmtId="0" fontId="11" fillId="7" borderId="4" xfId="0" applyFont="1" applyFill="1" applyBorder="1" applyAlignment="1" applyProtection="1">
      <alignment horizontal="center" vertical="center"/>
    </xf>
    <xf numFmtId="0" fontId="26" fillId="6" borderId="13" xfId="0" applyFont="1" applyFill="1" applyBorder="1" applyAlignment="1" applyProtection="1">
      <alignment horizontal="center"/>
    </xf>
    <xf numFmtId="0" fontId="26" fillId="6" borderId="20" xfId="0" applyFont="1" applyFill="1" applyBorder="1" applyAlignment="1" applyProtection="1">
      <alignment horizontal="center"/>
    </xf>
    <xf numFmtId="0" fontId="4" fillId="6" borderId="14" xfId="0" applyFont="1" applyFill="1" applyBorder="1" applyAlignment="1" applyProtection="1">
      <alignment horizontal="center"/>
    </xf>
    <xf numFmtId="0" fontId="4" fillId="6" borderId="23" xfId="0" applyFont="1" applyFill="1" applyBorder="1" applyAlignment="1" applyProtection="1">
      <alignment horizontal="center"/>
    </xf>
    <xf numFmtId="0" fontId="4" fillId="6" borderId="15" xfId="0" applyFont="1" applyFill="1" applyBorder="1" applyAlignment="1" applyProtection="1">
      <alignment horizontal="center"/>
    </xf>
    <xf numFmtId="0" fontId="0" fillId="3" borderId="10" xfId="0" applyFill="1" applyBorder="1" applyAlignment="1" applyProtection="1">
      <alignment horizontal="center"/>
      <protection locked="0"/>
    </xf>
    <xf numFmtId="0" fontId="0" fillId="3" borderId="20" xfId="0" applyFill="1" applyBorder="1" applyAlignment="1" applyProtection="1">
      <alignment horizontal="center"/>
      <protection locked="0"/>
    </xf>
    <xf numFmtId="0" fontId="7" fillId="3" borderId="16" xfId="0" applyFont="1" applyFill="1" applyBorder="1" applyAlignment="1" applyProtection="1">
      <alignment horizontal="center" vertical="center" wrapText="1"/>
      <protection locked="0"/>
    </xf>
    <xf numFmtId="0" fontId="4" fillId="6" borderId="2" xfId="0" applyFont="1" applyFill="1" applyBorder="1" applyAlignment="1" applyProtection="1">
      <alignment horizontal="center" vertical="center"/>
    </xf>
    <xf numFmtId="0" fontId="4" fillId="6" borderId="3" xfId="0" applyFont="1" applyFill="1" applyBorder="1" applyAlignment="1" applyProtection="1">
      <alignment horizontal="center" vertical="center"/>
    </xf>
    <xf numFmtId="0" fontId="4" fillId="6" borderId="7" xfId="0" applyFont="1" applyFill="1" applyBorder="1" applyAlignment="1" applyProtection="1">
      <alignment horizontal="center" vertical="center"/>
    </xf>
    <xf numFmtId="0" fontId="4" fillId="6" borderId="8" xfId="0" applyFont="1" applyFill="1" applyBorder="1" applyAlignment="1" applyProtection="1">
      <alignment horizontal="center" vertical="center"/>
    </xf>
    <xf numFmtId="0" fontId="3" fillId="3" borderId="5" xfId="0" applyFont="1" applyFill="1" applyBorder="1" applyAlignment="1" applyProtection="1">
      <alignment horizontal="center"/>
      <protection locked="0"/>
    </xf>
    <xf numFmtId="0" fontId="3" fillId="3" borderId="0" xfId="0" applyFont="1" applyFill="1" applyBorder="1" applyAlignment="1" applyProtection="1">
      <alignment horizontal="center"/>
      <protection locked="0"/>
    </xf>
    <xf numFmtId="0" fontId="15" fillId="24" borderId="7" xfId="2" applyFill="1" applyBorder="1" applyAlignment="1">
      <alignment horizontal="left" vertical="center" wrapText="1" indent="1"/>
    </xf>
    <xf numFmtId="0" fontId="15" fillId="24" borderId="8" xfId="2" applyFill="1" applyBorder="1" applyAlignment="1">
      <alignment horizontal="left" vertical="center" wrapText="1" indent="1"/>
    </xf>
    <xf numFmtId="0" fontId="15" fillId="24" borderId="9" xfId="2" applyFill="1" applyBorder="1" applyAlignment="1">
      <alignment horizontal="left" vertical="center" wrapText="1" indent="1"/>
    </xf>
    <xf numFmtId="0" fontId="0" fillId="0" borderId="62" xfId="0" applyFill="1" applyBorder="1" applyAlignment="1">
      <alignment horizontal="left" indent="1"/>
    </xf>
    <xf numFmtId="0" fontId="0" fillId="0" borderId="24" xfId="0" applyFill="1" applyBorder="1" applyAlignment="1">
      <alignment horizontal="left" indent="1"/>
    </xf>
    <xf numFmtId="0" fontId="0" fillId="0" borderId="59" xfId="0" applyFill="1" applyBorder="1" applyAlignment="1">
      <alignment horizontal="left" indent="1"/>
    </xf>
    <xf numFmtId="0" fontId="15" fillId="24" borderId="5" xfId="2" applyFill="1" applyBorder="1" applyAlignment="1">
      <alignment horizontal="left" vertical="center" wrapText="1" indent="1"/>
    </xf>
    <xf numFmtId="0" fontId="15" fillId="24" borderId="0" xfId="2" applyFill="1" applyBorder="1" applyAlignment="1">
      <alignment horizontal="left" vertical="center" wrapText="1" indent="1"/>
    </xf>
    <xf numFmtId="0" fontId="15" fillId="24" borderId="6" xfId="2" applyFill="1" applyBorder="1" applyAlignment="1">
      <alignment horizontal="left" vertical="center" wrapText="1" indent="1"/>
    </xf>
    <xf numFmtId="49" fontId="8" fillId="23" borderId="38" xfId="0" applyNumberFormat="1" applyFont="1" applyFill="1" applyBorder="1" applyAlignment="1">
      <alignment horizontal="left" indent="1"/>
    </xf>
    <xf numFmtId="49" fontId="8" fillId="15" borderId="16" xfId="0" applyNumberFormat="1" applyFont="1" applyFill="1" applyBorder="1" applyAlignment="1">
      <alignment horizontal="left" indent="1"/>
    </xf>
    <xf numFmtId="49" fontId="12" fillId="15" borderId="13" xfId="0" applyNumberFormat="1" applyFont="1" applyFill="1" applyBorder="1" applyAlignment="1">
      <alignment horizontal="left" indent="1"/>
    </xf>
    <xf numFmtId="49" fontId="12" fillId="15" borderId="10" xfId="0" applyNumberFormat="1" applyFont="1" applyFill="1" applyBorder="1" applyAlignment="1">
      <alignment horizontal="left" indent="1"/>
    </xf>
    <xf numFmtId="49" fontId="12" fillId="15" borderId="20" xfId="0" applyNumberFormat="1" applyFont="1" applyFill="1" applyBorder="1" applyAlignment="1">
      <alignment horizontal="left" indent="1"/>
    </xf>
    <xf numFmtId="49" fontId="8" fillId="15" borderId="16" xfId="0" applyNumberFormat="1" applyFont="1" applyFill="1" applyBorder="1" applyAlignment="1">
      <alignment horizontal="left" wrapText="1" indent="1"/>
    </xf>
    <xf numFmtId="49" fontId="8" fillId="5" borderId="16" xfId="0" applyNumberFormat="1" applyFont="1" applyFill="1" applyBorder="1" applyAlignment="1">
      <alignment horizontal="left" indent="1"/>
    </xf>
    <xf numFmtId="49" fontId="8" fillId="5" borderId="16" xfId="0" applyNumberFormat="1" applyFont="1" applyFill="1" applyBorder="1" applyAlignment="1">
      <alignment horizontal="left" wrapText="1" indent="1"/>
    </xf>
    <xf numFmtId="49" fontId="8" fillId="22" borderId="18" xfId="0" applyNumberFormat="1" applyFont="1" applyFill="1" applyBorder="1" applyAlignment="1">
      <alignment horizontal="left" indent="1"/>
    </xf>
    <xf numFmtId="49" fontId="8" fillId="22" borderId="37" xfId="0" applyNumberFormat="1" applyFont="1" applyFill="1" applyBorder="1" applyAlignment="1">
      <alignment horizontal="left" indent="1"/>
    </xf>
    <xf numFmtId="49" fontId="8" fillId="9" borderId="16" xfId="0" applyNumberFormat="1" applyFont="1" applyFill="1" applyBorder="1" applyAlignment="1">
      <alignment horizontal="left" indent="1"/>
    </xf>
    <xf numFmtId="49" fontId="8" fillId="22" borderId="16" xfId="0" applyNumberFormat="1" applyFont="1" applyFill="1" applyBorder="1" applyAlignment="1">
      <alignment horizontal="left" wrapText="1" indent="1"/>
    </xf>
    <xf numFmtId="49" fontId="8" fillId="23" borderId="16" xfId="0" applyNumberFormat="1" applyFont="1" applyFill="1" applyBorder="1" applyAlignment="1">
      <alignment horizontal="left" indent="1"/>
    </xf>
    <xf numFmtId="49" fontId="16" fillId="21" borderId="14" xfId="0" applyNumberFormat="1" applyFont="1" applyFill="1" applyBorder="1" applyAlignment="1">
      <alignment horizontal="left" indent="1"/>
    </xf>
    <xf numFmtId="49" fontId="16" fillId="21" borderId="23" xfId="0" applyNumberFormat="1" applyFont="1" applyFill="1" applyBorder="1" applyAlignment="1">
      <alignment horizontal="left" indent="1"/>
    </xf>
    <xf numFmtId="49" fontId="16" fillId="21" borderId="15" xfId="0" applyNumberFormat="1" applyFont="1" applyFill="1" applyBorder="1" applyAlignment="1">
      <alignment horizontal="left" indent="1"/>
    </xf>
    <xf numFmtId="49" fontId="8" fillId="23" borderId="13" xfId="0" applyNumberFormat="1" applyFont="1" applyFill="1" applyBorder="1" applyAlignment="1">
      <alignment horizontal="left" indent="1"/>
    </xf>
    <xf numFmtId="49" fontId="8" fillId="23" borderId="16" xfId="0" applyNumberFormat="1" applyFont="1" applyFill="1" applyBorder="1" applyAlignment="1">
      <alignment horizontal="left" wrapText="1" indent="1"/>
    </xf>
    <xf numFmtId="49" fontId="16" fillId="16" borderId="14" xfId="0" applyNumberFormat="1" applyFont="1" applyFill="1" applyBorder="1" applyAlignment="1">
      <alignment horizontal="left" indent="1"/>
    </xf>
    <xf numFmtId="49" fontId="16" fillId="16" borderId="23" xfId="0" applyNumberFormat="1" applyFont="1" applyFill="1" applyBorder="1" applyAlignment="1">
      <alignment horizontal="left" indent="1"/>
    </xf>
    <xf numFmtId="49" fontId="16" fillId="16" borderId="15" xfId="0" applyNumberFormat="1" applyFont="1" applyFill="1" applyBorder="1" applyAlignment="1">
      <alignment horizontal="left" indent="1"/>
    </xf>
    <xf numFmtId="49" fontId="16" fillId="14" borderId="14" xfId="0" applyNumberFormat="1" applyFont="1" applyFill="1" applyBorder="1" applyAlignment="1">
      <alignment horizontal="left" indent="1"/>
    </xf>
    <xf numFmtId="49" fontId="16" fillId="14" borderId="23" xfId="0" applyNumberFormat="1" applyFont="1" applyFill="1" applyBorder="1" applyAlignment="1">
      <alignment horizontal="left" indent="1"/>
    </xf>
    <xf numFmtId="49" fontId="16" fillId="14" borderId="15" xfId="0" applyNumberFormat="1" applyFont="1" applyFill="1" applyBorder="1" applyAlignment="1">
      <alignment horizontal="left" indent="1"/>
    </xf>
    <xf numFmtId="49" fontId="16" fillId="20" borderId="7" xfId="0" applyNumberFormat="1" applyFont="1" applyFill="1" applyBorder="1" applyAlignment="1">
      <alignment horizontal="left" indent="1"/>
    </xf>
    <xf numFmtId="49" fontId="16" fillId="20" borderId="8" xfId="0" applyNumberFormat="1" applyFont="1" applyFill="1" applyBorder="1" applyAlignment="1">
      <alignment horizontal="left" indent="1"/>
    </xf>
    <xf numFmtId="49" fontId="16" fillId="20" borderId="9" xfId="0" applyNumberFormat="1" applyFont="1" applyFill="1" applyBorder="1" applyAlignment="1">
      <alignment horizontal="left" indent="1"/>
    </xf>
    <xf numFmtId="49" fontId="8" fillId="22" borderId="16" xfId="0" applyNumberFormat="1" applyFont="1" applyFill="1" applyBorder="1" applyAlignment="1">
      <alignment horizontal="left" indent="1"/>
    </xf>
    <xf numFmtId="0" fontId="18" fillId="7" borderId="2" xfId="0" applyFont="1" applyFill="1" applyBorder="1" applyAlignment="1">
      <alignment horizontal="center" vertical="center" wrapText="1"/>
    </xf>
    <xf numFmtId="0" fontId="18" fillId="7" borderId="3" xfId="0" applyFont="1" applyFill="1" applyBorder="1" applyAlignment="1">
      <alignment horizontal="center" vertical="center" wrapText="1"/>
    </xf>
    <xf numFmtId="0" fontId="18" fillId="7" borderId="4" xfId="0" applyFont="1" applyFill="1" applyBorder="1" applyAlignment="1">
      <alignment horizontal="center" vertical="center" wrapText="1"/>
    </xf>
    <xf numFmtId="0" fontId="18" fillId="7" borderId="5" xfId="0" applyFont="1" applyFill="1" applyBorder="1" applyAlignment="1">
      <alignment horizontal="center" vertical="center" wrapText="1"/>
    </xf>
    <xf numFmtId="0" fontId="18" fillId="7" borderId="0" xfId="0" applyFont="1" applyFill="1" applyBorder="1" applyAlignment="1">
      <alignment horizontal="center" vertical="center" wrapText="1"/>
    </xf>
    <xf numFmtId="0" fontId="18" fillId="7" borderId="6" xfId="0" applyFont="1" applyFill="1" applyBorder="1" applyAlignment="1">
      <alignment horizontal="center" vertical="center" wrapText="1"/>
    </xf>
    <xf numFmtId="0" fontId="18" fillId="7" borderId="7" xfId="0" applyFont="1" applyFill="1" applyBorder="1" applyAlignment="1">
      <alignment horizontal="center" vertical="center" wrapText="1"/>
    </xf>
    <xf numFmtId="0" fontId="18" fillId="7" borderId="8" xfId="0" applyFont="1" applyFill="1" applyBorder="1" applyAlignment="1">
      <alignment horizontal="center" vertical="center" wrapText="1"/>
    </xf>
    <xf numFmtId="0" fontId="18" fillId="7" borderId="9" xfId="0" applyFont="1" applyFill="1" applyBorder="1" applyAlignment="1">
      <alignment horizontal="center" vertical="center" wrapText="1"/>
    </xf>
    <xf numFmtId="49" fontId="16" fillId="18" borderId="2" xfId="0" applyNumberFormat="1" applyFont="1" applyFill="1" applyBorder="1" applyAlignment="1">
      <alignment horizontal="left" indent="1"/>
    </xf>
    <xf numFmtId="49" fontId="16" fillId="18" borderId="3" xfId="0" applyNumberFormat="1" applyFont="1" applyFill="1" applyBorder="1" applyAlignment="1">
      <alignment horizontal="left" indent="1"/>
    </xf>
    <xf numFmtId="49" fontId="16" fillId="18" borderId="4" xfId="0" applyNumberFormat="1" applyFont="1" applyFill="1" applyBorder="1" applyAlignment="1">
      <alignment horizontal="left" indent="1"/>
    </xf>
    <xf numFmtId="49" fontId="8" fillId="22" borderId="39" xfId="0" applyNumberFormat="1" applyFont="1" applyFill="1" applyBorder="1" applyAlignment="1">
      <alignment horizontal="left" vertical="top" wrapText="1" indent="1"/>
    </xf>
    <xf numFmtId="49" fontId="8" fillId="22" borderId="36" xfId="0" applyNumberFormat="1" applyFont="1" applyFill="1" applyBorder="1" applyAlignment="1">
      <alignment horizontal="left" vertical="top" wrapText="1" indent="1"/>
    </xf>
    <xf numFmtId="49" fontId="8" fillId="22" borderId="40" xfId="0" applyNumberFormat="1" applyFont="1" applyFill="1" applyBorder="1" applyAlignment="1">
      <alignment horizontal="left" vertical="top" wrapText="1" indent="1"/>
    </xf>
    <xf numFmtId="49" fontId="8" fillId="22" borderId="41" xfId="0" applyNumberFormat="1" applyFont="1" applyFill="1" applyBorder="1" applyAlignment="1">
      <alignment horizontal="left" vertical="top" wrapText="1" indent="1"/>
    </xf>
    <xf numFmtId="49" fontId="8" fillId="22" borderId="0" xfId="0" applyNumberFormat="1" applyFont="1" applyFill="1" applyBorder="1" applyAlignment="1">
      <alignment horizontal="left" vertical="top" wrapText="1" indent="1"/>
    </xf>
    <xf numFmtId="49" fontId="8" fillId="22" borderId="42" xfId="0" applyNumberFormat="1" applyFont="1" applyFill="1" applyBorder="1" applyAlignment="1">
      <alignment horizontal="left" vertical="top" wrapText="1" indent="1"/>
    </xf>
    <xf numFmtId="49" fontId="8" fillId="22" borderId="43" xfId="0" applyNumberFormat="1" applyFont="1" applyFill="1" applyBorder="1" applyAlignment="1">
      <alignment horizontal="left" vertical="top" wrapText="1" indent="1"/>
    </xf>
    <xf numFmtId="49" fontId="8" fillId="22" borderId="45" xfId="0" applyNumberFormat="1" applyFont="1" applyFill="1" applyBorder="1" applyAlignment="1">
      <alignment horizontal="left" vertical="top" wrapText="1" indent="1"/>
    </xf>
    <xf numFmtId="49" fontId="8" fillId="22" borderId="44" xfId="0" applyNumberFormat="1" applyFont="1" applyFill="1" applyBorder="1" applyAlignment="1">
      <alignment horizontal="left" vertical="top" wrapText="1" indent="1"/>
    </xf>
    <xf numFmtId="0" fontId="0" fillId="0" borderId="39" xfId="0" applyFont="1" applyFill="1" applyBorder="1" applyAlignment="1">
      <alignment horizontal="left" vertical="top" indent="1"/>
    </xf>
    <xf numFmtId="0" fontId="0" fillId="0" borderId="36" xfId="0" applyFont="1" applyFill="1" applyBorder="1" applyAlignment="1">
      <alignment horizontal="left" vertical="top" indent="1"/>
    </xf>
    <xf numFmtId="0" fontId="0" fillId="0" borderId="40" xfId="0" applyFont="1" applyFill="1" applyBorder="1" applyAlignment="1">
      <alignment horizontal="left" vertical="top" indent="1"/>
    </xf>
    <xf numFmtId="0" fontId="0" fillId="0" borderId="43" xfId="0" applyFont="1" applyFill="1" applyBorder="1" applyAlignment="1">
      <alignment horizontal="left" vertical="top" indent="1"/>
    </xf>
    <xf numFmtId="0" fontId="0" fillId="0" borderId="45" xfId="0" applyFont="1" applyFill="1" applyBorder="1" applyAlignment="1">
      <alignment horizontal="left" vertical="top" indent="1"/>
    </xf>
    <xf numFmtId="0" fontId="0" fillId="0" borderId="44" xfId="0" applyFont="1" applyFill="1" applyBorder="1" applyAlignment="1">
      <alignment horizontal="left" vertical="top" indent="1"/>
    </xf>
    <xf numFmtId="0" fontId="19" fillId="0" borderId="39" xfId="0" applyFont="1" applyFill="1" applyBorder="1" applyAlignment="1">
      <alignment horizontal="left" vertical="center" indent="1"/>
    </xf>
    <xf numFmtId="0" fontId="19" fillId="0" borderId="36" xfId="0" applyFont="1" applyFill="1" applyBorder="1" applyAlignment="1">
      <alignment horizontal="left" vertical="center" indent="1"/>
    </xf>
    <xf numFmtId="0" fontId="19" fillId="0" borderId="40" xfId="0" applyFont="1" applyFill="1" applyBorder="1" applyAlignment="1">
      <alignment horizontal="left" vertical="center" indent="1"/>
    </xf>
    <xf numFmtId="0" fontId="19" fillId="0" borderId="43" xfId="0" applyFont="1" applyFill="1" applyBorder="1" applyAlignment="1">
      <alignment horizontal="left" vertical="center" indent="1"/>
    </xf>
    <xf numFmtId="0" fontId="19" fillId="0" borderId="45" xfId="0" applyFont="1" applyFill="1" applyBorder="1" applyAlignment="1">
      <alignment horizontal="left" vertical="center" indent="1"/>
    </xf>
    <xf numFmtId="0" fontId="19" fillId="0" borderId="44" xfId="0" applyFont="1" applyFill="1" applyBorder="1" applyAlignment="1">
      <alignment horizontal="left" vertical="center" indent="1"/>
    </xf>
    <xf numFmtId="0" fontId="2" fillId="3" borderId="12" xfId="0" applyFont="1" applyFill="1" applyBorder="1" applyAlignment="1">
      <alignment horizontal="center"/>
    </xf>
  </cellXfs>
  <cellStyles count="3">
    <cellStyle name="Hyperlink" xfId="2" builtinId="8"/>
    <cellStyle name="Normal" xfId="0" builtinId="0"/>
    <cellStyle name="Percent" xfId="1" builtinId="5"/>
  </cellStyles>
  <dxfs count="13">
    <dxf>
      <font>
        <b/>
        <i val="0"/>
        <strike val="0"/>
        <condense val="0"/>
        <extend val="0"/>
        <outline val="0"/>
        <shadow val="0"/>
        <u val="none"/>
        <vertAlign val="baseline"/>
        <sz val="11"/>
        <color theme="1"/>
        <name val="Calibri"/>
        <scheme val="minor"/>
      </font>
    </dxf>
    <dxf>
      <fill>
        <patternFill patternType="solid">
          <fgColor rgb="FFFFF2CC"/>
          <bgColor rgb="FF000000"/>
        </patternFill>
      </fill>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colors>
    <mruColors>
      <color rgb="FFFFCCCC"/>
      <color rgb="FFFF00FF"/>
      <color rgb="FFCC66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t>Male/Female</a:t>
            </a:r>
          </a:p>
        </c:rich>
      </c:tx>
      <c:layout>
        <c:manualLayout>
          <c:xMode val="edge"/>
          <c:yMode val="edge"/>
          <c:x val="0.29187243486456083"/>
          <c:y val="3.3934233496027644E-2"/>
        </c:manualLayout>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plotArea>
      <c:layout>
        <c:manualLayout>
          <c:layoutTarget val="inner"/>
          <c:xMode val="edge"/>
          <c:yMode val="edge"/>
          <c:x val="0.29325450991367163"/>
          <c:y val="0.25306029454651502"/>
          <c:w val="0.36016601049868768"/>
          <c:h val="0.60027668416447943"/>
        </c:manualLayout>
      </c:layout>
      <c:pieChart>
        <c:varyColors val="1"/>
        <c:ser>
          <c:idx val="0"/>
          <c:order val="0"/>
          <c:spPr>
            <a:solidFill>
              <a:srgbClr val="99FF99"/>
            </a:solidFill>
          </c:spPr>
          <c:dPt>
            <c:idx val="0"/>
            <c:bubble3D val="0"/>
            <c:spPr>
              <a:solidFill>
                <a:srgbClr val="00B050"/>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13-232A-4916-AF37-3A960EB641F5}"/>
              </c:ext>
            </c:extLst>
          </c:dPt>
          <c:dPt>
            <c:idx val="1"/>
            <c:bubble3D val="0"/>
            <c:spPr>
              <a:solidFill>
                <a:schemeClr val="accent4">
                  <a:lumMod val="60000"/>
                  <a:lumOff val="40000"/>
                </a:schemeClr>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3-672B-458E-B697-9F6B9066A911}"/>
              </c:ext>
            </c:extLst>
          </c:dPt>
          <c:dPt>
            <c:idx val="2"/>
            <c:bubble3D val="0"/>
            <c:spPr>
              <a:solidFill>
                <a:srgbClr val="C00000"/>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3-0B73-4C49-B780-5F66BFF0E70B}"/>
              </c:ext>
            </c:extLst>
          </c:dPt>
          <c:dLbls>
            <c:spPr>
              <a:noFill/>
              <a:ln>
                <a:solidFill>
                  <a:schemeClr val="bg1">
                    <a:alpha val="0"/>
                  </a:schemeClr>
                </a:solid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showLegendKey val="0"/>
            <c:showVal val="0"/>
            <c:showCatName val="0"/>
            <c:showSerName val="0"/>
            <c:showPercent val="1"/>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extLst>
                <c:ext xmlns:c15="http://schemas.microsoft.com/office/drawing/2012/chart" uri="{02D57815-91ED-43cb-92C2-25804820EDAC}">
                  <c15:fullRef>
                    <c15:sqref>'Our Workforce Diversity Profile'!$G$5:$J$5</c15:sqref>
                  </c15:fullRef>
                </c:ext>
              </c:extLst>
              <c:f>'Our Workforce Diversity Profile'!$G$5:$I$5</c:f>
              <c:strCache>
                <c:ptCount val="3"/>
                <c:pt idx="0">
                  <c:v>Male </c:v>
                </c:pt>
                <c:pt idx="1">
                  <c:v>Female</c:v>
                </c:pt>
                <c:pt idx="2">
                  <c:v>Unknown</c:v>
                </c:pt>
              </c:strCache>
            </c:strRef>
          </c:cat>
          <c:val>
            <c:numRef>
              <c:extLst>
                <c:ext xmlns:c15="http://schemas.microsoft.com/office/drawing/2012/chart" uri="{02D57815-91ED-43cb-92C2-25804820EDAC}">
                  <c15:fullRef>
                    <c15:sqref>'Our Workforce Diversity Profile'!$G$6:$J$6</c15:sqref>
                  </c15:fullRef>
                </c:ext>
              </c:extLst>
              <c:f>'Our Workforce Diversity Profile'!$G$6:$I$6</c:f>
              <c:numCache>
                <c:formatCode>General</c:formatCode>
                <c:ptCount val="3"/>
              </c:numCache>
            </c:numRef>
          </c:val>
          <c:extLst>
            <c:ext xmlns:c15="http://schemas.microsoft.com/office/drawing/2012/chart" uri="{02D57815-91ED-43cb-92C2-25804820EDAC}">
              <c15:categoryFilterExceptions/>
            </c:ext>
            <c:ext xmlns:c16="http://schemas.microsoft.com/office/drawing/2014/chart" uri="{C3380CC4-5D6E-409C-BE32-E72D297353CC}">
              <c16:uniqueId val="{0000000F-232A-4916-AF37-3A960EB641F5}"/>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n-US"/>
    </a:p>
  </c:txPr>
  <c:printSettings>
    <c:headerFooter>
      <c:oddFooter>&amp;L&amp;"-,Italic"Office of Equal Opportunity&amp;C&amp;"-,Italic"Version: FY21&amp;R&amp;"-,Italic"&amp;8 301 W. High St. Jefferson City, MO
Suite 870-B
Ph: (573)751-8130</c:oddFooter>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t>Racial Breakdown</a:t>
            </a:r>
          </a:p>
        </c:rich>
      </c:tx>
      <c:layout>
        <c:manualLayout>
          <c:xMode val="edge"/>
          <c:yMode val="edge"/>
          <c:x val="1.4081418587347818E-3"/>
          <c:y val="0.87209270138706729"/>
        </c:manualLayout>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plotArea>
      <c:layout>
        <c:manualLayout>
          <c:layoutTarget val="inner"/>
          <c:xMode val="edge"/>
          <c:yMode val="edge"/>
          <c:x val="0.43280933316965503"/>
          <c:y val="0.18813385507791455"/>
          <c:w val="0.553969935197828"/>
          <c:h val="0.76616223350735546"/>
        </c:manualLayout>
      </c:layout>
      <c:pie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C-08C4-400C-A661-DC380865CB50}"/>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B-08C4-400C-A661-DC380865CB50}"/>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D-08C4-400C-A661-DC380865CB50}"/>
              </c:ext>
            </c:extLst>
          </c:dPt>
          <c:dPt>
            <c:idx val="3"/>
            <c:bubble3D val="0"/>
            <c:spPr>
              <a:solidFill>
                <a:srgbClr val="FF0000"/>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E-08C4-400C-A661-DC380865CB50}"/>
              </c:ext>
            </c:extLst>
          </c:dPt>
          <c:dPt>
            <c:idx val="4"/>
            <c:bubble3D val="0"/>
            <c:spPr>
              <a:solidFill>
                <a:schemeClr val="accent4">
                  <a:lumMod val="60000"/>
                  <a:lumOff val="40000"/>
                </a:schemeClr>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F-08C4-400C-A661-DC380865CB50}"/>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10-08C4-400C-A661-DC380865CB50}"/>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11-08C4-400C-A661-DC380865CB50}"/>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F-6C4B-4BF6-A378-3E3CE6627C45}"/>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12-08C4-400C-A661-DC380865CB50}"/>
              </c:ext>
            </c:extLst>
          </c:dPt>
          <c:dLbls>
            <c:dLbl>
              <c:idx val="1"/>
              <c:layout>
                <c:manualLayout>
                  <c:x val="-0.31097163662443283"/>
                  <c:y val="0.57807125191073805"/>
                </c:manualLayout>
              </c:layout>
              <c:dLblPos val="bestFit"/>
              <c:showLegendKey val="1"/>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08C4-400C-A661-DC380865CB50}"/>
                </c:ext>
              </c:extLst>
            </c:dLbl>
            <c:dLbl>
              <c:idx val="2"/>
              <c:layout>
                <c:manualLayout>
                  <c:x val="-0.3724916301772172"/>
                  <c:y val="0.42194280813355989"/>
                </c:manualLayout>
              </c:layout>
              <c:dLblPos val="bestFit"/>
              <c:showLegendKey val="1"/>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D-08C4-400C-A661-DC380865CB50}"/>
                </c:ext>
              </c:extLst>
            </c:dLbl>
            <c:dLbl>
              <c:idx val="3"/>
              <c:layout>
                <c:manualLayout>
                  <c:x val="-0.5209247350633821"/>
                  <c:y val="0.11900811703575731"/>
                </c:manualLayout>
              </c:layout>
              <c:dLblPos val="bestFit"/>
              <c:showLegendKey val="1"/>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E-08C4-400C-A661-DC380865CB50}"/>
                </c:ext>
              </c:extLst>
            </c:dLbl>
            <c:dLbl>
              <c:idx val="4"/>
              <c:layout>
                <c:manualLayout>
                  <c:x val="-0.3781015511426003"/>
                  <c:y val="-3.3627671573182749E-2"/>
                </c:manualLayout>
              </c:layout>
              <c:dLblPos val="bestFit"/>
              <c:showLegendKey val="1"/>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F-08C4-400C-A661-DC380865CB50}"/>
                </c:ext>
              </c:extLst>
            </c:dLbl>
            <c:dLbl>
              <c:idx val="5"/>
              <c:layout>
                <c:manualLayout>
                  <c:x val="-0.58301717997772362"/>
                  <c:y val="0.28347189793818328"/>
                </c:manualLayout>
              </c:layout>
              <c:dLblPos val="bestFit"/>
              <c:showLegendKey val="1"/>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0-08C4-400C-A661-DC380865CB50}"/>
                </c:ext>
              </c:extLst>
            </c:dLbl>
            <c:dLbl>
              <c:idx val="6"/>
              <c:layout>
                <c:manualLayout>
                  <c:x val="-0.21724739129799406"/>
                  <c:y val="2.3715329923188255E-2"/>
                </c:manualLayout>
              </c:layout>
              <c:dLblPos val="bestFit"/>
              <c:showLegendKey val="1"/>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1-08C4-400C-A661-DC380865CB50}"/>
                </c:ext>
              </c:extLst>
            </c:dLbl>
            <c:dLbl>
              <c:idx val="8"/>
              <c:layout>
                <c:manualLayout>
                  <c:x val="-4.5655751172462393E-2"/>
                  <c:y val="-6.4087439415488811E-3"/>
                </c:manualLayout>
              </c:layout>
              <c:dLblPos val="bestFit"/>
              <c:showLegendKey val="1"/>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2-08C4-400C-A661-DC380865CB5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1"/>
            <c:showVal val="0"/>
            <c:showCatName val="1"/>
            <c:showSerName val="0"/>
            <c:showPercent val="1"/>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'Our Workforce Diversity Profile'!$A$7:$I$7</c:f>
              <c:strCache>
                <c:ptCount val="9"/>
                <c:pt idx="0">
                  <c:v>White</c:v>
                </c:pt>
                <c:pt idx="1">
                  <c:v>Black</c:v>
                </c:pt>
                <c:pt idx="2">
                  <c:v>Hispanic</c:v>
                </c:pt>
                <c:pt idx="3">
                  <c:v>Asian</c:v>
                </c:pt>
                <c:pt idx="4">
                  <c:v>Am. Indian</c:v>
                </c:pt>
                <c:pt idx="5">
                  <c:v>P. Islander</c:v>
                </c:pt>
                <c:pt idx="6">
                  <c:v>Two or More</c:v>
                </c:pt>
                <c:pt idx="8">
                  <c:v>Unknown</c:v>
                </c:pt>
              </c:strCache>
            </c:strRef>
          </c:cat>
          <c:val>
            <c:numRef>
              <c:f>'Our Workforce Diversity Profile'!$A$8:$I$8</c:f>
              <c:numCache>
                <c:formatCode>General</c:formatCode>
                <c:ptCount val="9"/>
              </c:numCache>
            </c:numRef>
          </c:val>
          <c:extLst>
            <c:ext xmlns:c16="http://schemas.microsoft.com/office/drawing/2014/chart" uri="{C3380CC4-5D6E-409C-BE32-E72D297353CC}">
              <c16:uniqueId val="{0000000A-08C4-400C-A661-DC380865CB50}"/>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sz="1400"/>
              <a:t>Salary Breakdown</a:t>
            </a:r>
            <a:r>
              <a:rPr lang="en-US" sz="1400" baseline="0"/>
              <a:t> - </a:t>
            </a:r>
            <a:r>
              <a:rPr lang="en-US" sz="1400"/>
              <a:t>Race</a:t>
            </a:r>
          </a:p>
        </c:rich>
      </c:tx>
      <c:layout>
        <c:manualLayout>
          <c:xMode val="edge"/>
          <c:yMode val="edge"/>
          <c:x val="8.754453951189517E-2"/>
          <c:y val="2.7173962692414452E-2"/>
        </c:manualLayout>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plotArea>
      <c:layout>
        <c:manualLayout>
          <c:layoutTarget val="inner"/>
          <c:xMode val="edge"/>
          <c:yMode val="edge"/>
          <c:x val="7.8099594564017202E-2"/>
          <c:y val="0.17171292343477146"/>
          <c:w val="0.89019685039370078"/>
          <c:h val="0.61498432487605714"/>
        </c:manualLayout>
      </c:layout>
      <c:barChart>
        <c:barDir val="col"/>
        <c:grouping val="percentStacked"/>
        <c:varyColors val="0"/>
        <c:ser>
          <c:idx val="0"/>
          <c:order val="0"/>
          <c:tx>
            <c:strRef>
              <c:f>HIDDEN!$D$15</c:f>
              <c:strCache>
                <c:ptCount val="1"/>
                <c:pt idx="0">
                  <c:v>White</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dLbl>
              <c:idx val="0"/>
              <c:tx>
                <c:strRef>
                  <c:f>HIDDEN!$E$28</c:f>
                  <c:strCache>
                    <c:ptCount val="1"/>
                    <c:pt idx="0">
                      <c:v>#DIV/0!</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{AE06E6E2-FB8D-4464-B8E7-4E72D99CA979}</c15:txfldGUID>
                      <c15:f>HIDDEN!$E$28</c15:f>
                      <c15:dlblFieldTableCache>
                        <c:ptCount val="1"/>
                        <c:pt idx="0">
                          <c:v>#DIV/0!</c:v>
                        </c:pt>
                      </c15:dlblFieldTableCache>
                    </c15:dlblFTEntry>
                  </c15:dlblFieldTable>
                  <c15:showDataLabelsRange val="0"/>
                </c:ext>
                <c:ext xmlns:c16="http://schemas.microsoft.com/office/drawing/2014/chart" uri="{C3380CC4-5D6E-409C-BE32-E72D297353CC}">
                  <c16:uniqueId val="{00000018-EFF0-4C38-8689-C92275C5339B}"/>
                </c:ext>
              </c:extLst>
            </c:dLbl>
            <c:dLbl>
              <c:idx val="1"/>
              <c:tx>
                <c:strRef>
                  <c:f>HIDDEN!$F$28</c:f>
                  <c:strCache>
                    <c:ptCount val="1"/>
                    <c:pt idx="0">
                      <c:v>#DIV/0!</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{C6918447-F1E5-40BB-836E-D7395D9A433B}</c15:txfldGUID>
                      <c15:f>HIDDEN!$F$28</c15:f>
                      <c15:dlblFieldTableCache>
                        <c:ptCount val="1"/>
                        <c:pt idx="0">
                          <c:v>#DIV/0!</c:v>
                        </c:pt>
                      </c15:dlblFieldTableCache>
                    </c15:dlblFTEntry>
                  </c15:dlblFieldTable>
                  <c15:showDataLabelsRange val="0"/>
                </c:ext>
                <c:ext xmlns:c16="http://schemas.microsoft.com/office/drawing/2014/chart" uri="{C3380CC4-5D6E-409C-BE32-E72D297353CC}">
                  <c16:uniqueId val="{0000001A-EFF0-4C38-8689-C92275C5339B}"/>
                </c:ext>
              </c:extLst>
            </c:dLbl>
            <c:dLbl>
              <c:idx val="2"/>
              <c:tx>
                <c:strRef>
                  <c:f>HIDDEN!$G$28</c:f>
                  <c:strCache>
                    <c:ptCount val="1"/>
                    <c:pt idx="0">
                      <c:v>#DIV/0!</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{784714C3-54A1-4E17-9404-B2EC06D9814B}</c15:txfldGUID>
                      <c15:f>HIDDEN!$G$28</c15:f>
                      <c15:dlblFieldTableCache>
                        <c:ptCount val="1"/>
                        <c:pt idx="0">
                          <c:v>#DIV/0!</c:v>
                        </c:pt>
                      </c15:dlblFieldTableCache>
                    </c15:dlblFTEntry>
                  </c15:dlblFieldTable>
                  <c15:showDataLabelsRange val="0"/>
                </c:ext>
                <c:ext xmlns:c16="http://schemas.microsoft.com/office/drawing/2014/chart" uri="{C3380CC4-5D6E-409C-BE32-E72D297353CC}">
                  <c16:uniqueId val="{0000001C-EFF0-4C38-8689-C92275C5339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'Our Workforce Diversity Profile'!$B$15:$B$17</c:f>
              <c:strCache>
                <c:ptCount val="3"/>
                <c:pt idx="0">
                  <c:v>≤ 39.9k</c:v>
                </c:pt>
                <c:pt idx="1">
                  <c:v>40.0-69.9k</c:v>
                </c:pt>
                <c:pt idx="2">
                  <c:v>≥70.0k</c:v>
                </c:pt>
              </c:strCache>
            </c:strRef>
          </c:cat>
          <c:val>
            <c:numRef>
              <c:f>HIDDEN!$E$15:$G$15</c:f>
              <c:numCache>
                <c:formatCode>General</c:formatCode>
                <c:ptCount val="3"/>
                <c:pt idx="0">
                  <c:v>0</c:v>
                </c:pt>
                <c:pt idx="1">
                  <c:v>0</c:v>
                </c:pt>
                <c:pt idx="2">
                  <c:v>0</c:v>
                </c:pt>
              </c:numCache>
            </c:numRef>
          </c:val>
          <c:extLst>
            <c:ext xmlns:c16="http://schemas.microsoft.com/office/drawing/2014/chart" uri="{C3380CC4-5D6E-409C-BE32-E72D297353CC}">
              <c16:uniqueId val="{00000000-EFF0-4C38-8689-C92275C5339B}"/>
            </c:ext>
          </c:extLst>
        </c:ser>
        <c:ser>
          <c:idx val="10"/>
          <c:order val="10"/>
          <c:tx>
            <c:strRef>
              <c:f>HIDDEN!$D$23</c:f>
              <c:strCache>
                <c:ptCount val="1"/>
                <c:pt idx="0">
                  <c:v>Minority Total</c:v>
                </c:pt>
              </c:strCache>
            </c:strRef>
          </c:tx>
          <c:spPr>
            <a:solidFill>
              <a:srgbClr val="FF00FF"/>
            </a:solidFill>
            <a:ln>
              <a:solidFill>
                <a:srgbClr val="000000"/>
              </a:solidFill>
            </a:ln>
            <a:effectLst>
              <a:outerShdw blurRad="57150" dist="19050" dir="5400000" algn="ctr" rotWithShape="0">
                <a:srgbClr val="000000">
                  <a:alpha val="63000"/>
                </a:srgbClr>
              </a:outerShdw>
            </a:effectLst>
          </c:spPr>
          <c:invertIfNegative val="0"/>
          <c:dLbls>
            <c:dLbl>
              <c:idx val="0"/>
              <c:tx>
                <c:strRef>
                  <c:f>HIDDEN!$E$36</c:f>
                  <c:strCache>
                    <c:ptCount val="1"/>
                    <c:pt idx="0">
                      <c:v>#DIV/0!</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{85465498-B886-4314-BA1D-6D0E54A8384D}</c15:txfldGUID>
                      <c15:f>HIDDEN!$E$36</c15:f>
                      <c15:dlblFieldTableCache>
                        <c:ptCount val="1"/>
                        <c:pt idx="0">
                          <c:v>#DIV/0!</c:v>
                        </c:pt>
                      </c15:dlblFieldTableCache>
                    </c15:dlblFTEntry>
                  </c15:dlblFieldTable>
                  <c15:showDataLabelsRange val="0"/>
                </c:ext>
                <c:ext xmlns:c16="http://schemas.microsoft.com/office/drawing/2014/chart" uri="{C3380CC4-5D6E-409C-BE32-E72D297353CC}">
                  <c16:uniqueId val="{00000017-EFF0-4C38-8689-C92275C5339B}"/>
                </c:ext>
              </c:extLst>
            </c:dLbl>
            <c:dLbl>
              <c:idx val="1"/>
              <c:tx>
                <c:strRef>
                  <c:f>HIDDEN!$F$36</c:f>
                  <c:strCache>
                    <c:ptCount val="1"/>
                    <c:pt idx="0">
                      <c:v>#DIV/0!</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{6E5C171D-E767-4D20-97B9-DA2C5BBF7AC5}</c15:txfldGUID>
                      <c15:f>HIDDEN!$F$36</c15:f>
                      <c15:dlblFieldTableCache>
                        <c:ptCount val="1"/>
                        <c:pt idx="0">
                          <c:v>#DIV/0!</c:v>
                        </c:pt>
                      </c15:dlblFieldTableCache>
                    </c15:dlblFTEntry>
                  </c15:dlblFieldTable>
                  <c15:showDataLabelsRange val="0"/>
                </c:ext>
                <c:ext xmlns:c16="http://schemas.microsoft.com/office/drawing/2014/chart" uri="{C3380CC4-5D6E-409C-BE32-E72D297353CC}">
                  <c16:uniqueId val="{00000019-EFF0-4C38-8689-C92275C5339B}"/>
                </c:ext>
              </c:extLst>
            </c:dLbl>
            <c:dLbl>
              <c:idx val="2"/>
              <c:tx>
                <c:strRef>
                  <c:f>HIDDEN!$G$36</c:f>
                  <c:strCache>
                    <c:ptCount val="1"/>
                    <c:pt idx="0">
                      <c:v>#DIV/0!</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{6C9D1494-7351-4A3D-A23C-3FA674EABFF5}</c15:txfldGUID>
                      <c15:f>HIDDEN!$G$36</c15:f>
                      <c15:dlblFieldTableCache>
                        <c:ptCount val="1"/>
                        <c:pt idx="0">
                          <c:v>#DIV/0!</c:v>
                        </c:pt>
                      </c15:dlblFieldTableCache>
                    </c15:dlblFTEntry>
                  </c15:dlblFieldTable>
                  <c15:showDataLabelsRange val="0"/>
                </c:ext>
                <c:ext xmlns:c16="http://schemas.microsoft.com/office/drawing/2014/chart" uri="{C3380CC4-5D6E-409C-BE32-E72D297353CC}">
                  <c16:uniqueId val="{0000001B-EFF0-4C38-8689-C92275C5339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'Our Workforce Diversity Profile'!$B$15:$B$17</c:f>
              <c:strCache>
                <c:ptCount val="3"/>
                <c:pt idx="0">
                  <c:v>≤ 39.9k</c:v>
                </c:pt>
                <c:pt idx="1">
                  <c:v>40.0-69.9k</c:v>
                </c:pt>
                <c:pt idx="2">
                  <c:v>≥70.0k</c:v>
                </c:pt>
              </c:strCache>
            </c:strRef>
          </c:cat>
          <c:val>
            <c:numRef>
              <c:f>HIDDEN!$E$23:$G$23</c:f>
              <c:numCache>
                <c:formatCode>General</c:formatCode>
                <c:ptCount val="3"/>
                <c:pt idx="0">
                  <c:v>0</c:v>
                </c:pt>
                <c:pt idx="1">
                  <c:v>0</c:v>
                </c:pt>
                <c:pt idx="2">
                  <c:v>0</c:v>
                </c:pt>
              </c:numCache>
            </c:numRef>
          </c:val>
          <c:extLst>
            <c:ext xmlns:c16="http://schemas.microsoft.com/office/drawing/2014/chart" uri="{C3380CC4-5D6E-409C-BE32-E72D297353CC}">
              <c16:uniqueId val="{00000016-EFF0-4C38-8689-C92275C5339B}"/>
            </c:ext>
          </c:extLst>
        </c:ser>
        <c:dLbls>
          <c:showLegendKey val="0"/>
          <c:showVal val="0"/>
          <c:showCatName val="0"/>
          <c:showSerName val="0"/>
          <c:showPercent val="0"/>
          <c:showBubbleSize val="0"/>
        </c:dLbls>
        <c:gapWidth val="150"/>
        <c:overlap val="100"/>
        <c:axId val="732318336"/>
        <c:axId val="732314072"/>
        <c:extLst>
          <c:ext xmlns:c15="http://schemas.microsoft.com/office/drawing/2012/chart" uri="{02D57815-91ED-43cb-92C2-25804820EDAC}">
            <c15:filteredBarSeries>
              <c15:ser>
                <c:idx val="1"/>
                <c:order val="1"/>
                <c:tx>
                  <c:strRef>
                    <c:extLst>
                      <c:ext uri="{02D57815-91ED-43cb-92C2-25804820EDAC}">
                        <c15:formulaRef>
                          <c15:sqref>HIDDEN!$D$16</c15:sqref>
                        </c15:formulaRef>
                      </c:ext>
                    </c:extLst>
                    <c:strCache>
                      <c:ptCount val="1"/>
                      <c:pt idx="0">
                        <c:v>Black</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extLst>
                      <c:ext uri="{02D57815-91ED-43cb-92C2-25804820EDAC}">
                        <c15:formulaRef>
                          <c15:sqref>'Our Workforce Diversity Profile'!$B$15:$B$17</c15:sqref>
                        </c15:formulaRef>
                      </c:ext>
                    </c:extLst>
                    <c:strCache>
                      <c:ptCount val="3"/>
                      <c:pt idx="0">
                        <c:v>≤ 39.9k</c:v>
                      </c:pt>
                      <c:pt idx="1">
                        <c:v>40.0-69.9k</c:v>
                      </c:pt>
                      <c:pt idx="2">
                        <c:v>≥70.0k</c:v>
                      </c:pt>
                    </c:strCache>
                  </c:strRef>
                </c:cat>
                <c:val>
                  <c:numRef>
                    <c:extLst>
                      <c:ext uri="{02D57815-91ED-43cb-92C2-25804820EDAC}">
                        <c15:formulaRef>
                          <c15:sqref>HIDDEN!$E$16:$G$16</c15:sqref>
                        </c15:formulaRef>
                      </c:ext>
                    </c:extLst>
                    <c:numCache>
                      <c:formatCode>General</c:formatCode>
                      <c:ptCount val="3"/>
                      <c:pt idx="0">
                        <c:v>0</c:v>
                      </c:pt>
                      <c:pt idx="1">
                        <c:v>0</c:v>
                      </c:pt>
                      <c:pt idx="2">
                        <c:v>0</c:v>
                      </c:pt>
                    </c:numCache>
                  </c:numRef>
                </c:val>
                <c:extLst>
                  <c:ext xmlns:c16="http://schemas.microsoft.com/office/drawing/2014/chart" uri="{C3380CC4-5D6E-409C-BE32-E72D297353CC}">
                    <c16:uniqueId val="{00000001-EFF0-4C38-8689-C92275C5339B}"/>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HIDDEN!$D$17</c15:sqref>
                        </c15:formulaRef>
                      </c:ext>
                    </c:extLst>
                    <c:strCache>
                      <c:ptCount val="1"/>
                      <c:pt idx="0">
                        <c:v>Hispanic</c:v>
                      </c:pt>
                    </c:strCache>
                  </c:strRef>
                </c:tx>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extLst xmlns:c15="http://schemas.microsoft.com/office/drawing/2012/chart">
                      <c:ext xmlns:c15="http://schemas.microsoft.com/office/drawing/2012/chart" uri="{02D57815-91ED-43cb-92C2-25804820EDAC}">
                        <c15:formulaRef>
                          <c15:sqref>'Our Workforce Diversity Profile'!$B$15:$B$17</c15:sqref>
                        </c15:formulaRef>
                      </c:ext>
                    </c:extLst>
                    <c:strCache>
                      <c:ptCount val="3"/>
                      <c:pt idx="0">
                        <c:v>≤ 39.9k</c:v>
                      </c:pt>
                      <c:pt idx="1">
                        <c:v>40.0-69.9k</c:v>
                      </c:pt>
                      <c:pt idx="2">
                        <c:v>≥70.0k</c:v>
                      </c:pt>
                    </c:strCache>
                  </c:strRef>
                </c:cat>
                <c:val>
                  <c:numRef>
                    <c:extLst xmlns:c15="http://schemas.microsoft.com/office/drawing/2012/chart">
                      <c:ext xmlns:c15="http://schemas.microsoft.com/office/drawing/2012/chart" uri="{02D57815-91ED-43cb-92C2-25804820EDAC}">
                        <c15:formulaRef>
                          <c15:sqref>HIDDEN!$E$17:$G$17</c15:sqref>
                        </c15:formulaRef>
                      </c:ext>
                    </c:extLst>
                    <c:numCache>
                      <c:formatCode>General</c:formatCode>
                      <c:ptCount val="3"/>
                      <c:pt idx="0">
                        <c:v>0</c:v>
                      </c:pt>
                      <c:pt idx="1">
                        <c:v>0</c:v>
                      </c:pt>
                      <c:pt idx="2">
                        <c:v>0</c:v>
                      </c:pt>
                    </c:numCache>
                  </c:numRef>
                </c:val>
                <c:extLst xmlns:c15="http://schemas.microsoft.com/office/drawing/2012/chart">
                  <c:ext xmlns:c16="http://schemas.microsoft.com/office/drawing/2014/chart" uri="{C3380CC4-5D6E-409C-BE32-E72D297353CC}">
                    <c16:uniqueId val="{00000002-EFF0-4C38-8689-C92275C5339B}"/>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HIDDEN!$D$18</c15:sqref>
                        </c15:formulaRef>
                      </c:ext>
                    </c:extLst>
                    <c:strCache>
                      <c:ptCount val="1"/>
                      <c:pt idx="0">
                        <c:v>Asian</c:v>
                      </c:pt>
                    </c:strCache>
                  </c:strRef>
                </c:tx>
                <c:spPr>
                  <a:solidFill>
                    <a:srgbClr val="FF0000"/>
                  </a:solidFill>
                  <a:ln>
                    <a:noFill/>
                  </a:ln>
                  <a:effectLst>
                    <a:outerShdw blurRad="57150" dist="19050" dir="5400000" algn="ctr" rotWithShape="0">
                      <a:srgbClr val="000000">
                        <a:alpha val="63000"/>
                      </a:srgbClr>
                    </a:outerShdw>
                  </a:effectLst>
                </c:spPr>
                <c:invertIfNegative val="0"/>
                <c:cat>
                  <c:strRef>
                    <c:extLst xmlns:c15="http://schemas.microsoft.com/office/drawing/2012/chart">
                      <c:ext xmlns:c15="http://schemas.microsoft.com/office/drawing/2012/chart" uri="{02D57815-91ED-43cb-92C2-25804820EDAC}">
                        <c15:formulaRef>
                          <c15:sqref>'Our Workforce Diversity Profile'!$B$15:$B$17</c15:sqref>
                        </c15:formulaRef>
                      </c:ext>
                    </c:extLst>
                    <c:strCache>
                      <c:ptCount val="3"/>
                      <c:pt idx="0">
                        <c:v>≤ 39.9k</c:v>
                      </c:pt>
                      <c:pt idx="1">
                        <c:v>40.0-69.9k</c:v>
                      </c:pt>
                      <c:pt idx="2">
                        <c:v>≥70.0k</c:v>
                      </c:pt>
                    </c:strCache>
                  </c:strRef>
                </c:cat>
                <c:val>
                  <c:numRef>
                    <c:extLst xmlns:c15="http://schemas.microsoft.com/office/drawing/2012/chart">
                      <c:ext xmlns:c15="http://schemas.microsoft.com/office/drawing/2012/chart" uri="{02D57815-91ED-43cb-92C2-25804820EDAC}">
                        <c15:formulaRef>
                          <c15:sqref>HIDDEN!$E$18:$G$18</c15:sqref>
                        </c15:formulaRef>
                      </c:ext>
                    </c:extLst>
                    <c:numCache>
                      <c:formatCode>General</c:formatCode>
                      <c:ptCount val="3"/>
                      <c:pt idx="0">
                        <c:v>0</c:v>
                      </c:pt>
                      <c:pt idx="1">
                        <c:v>0</c:v>
                      </c:pt>
                      <c:pt idx="2">
                        <c:v>0</c:v>
                      </c:pt>
                    </c:numCache>
                  </c:numRef>
                </c:val>
                <c:extLst xmlns:c15="http://schemas.microsoft.com/office/drawing/2012/chart">
                  <c:ext xmlns:c16="http://schemas.microsoft.com/office/drawing/2014/chart" uri="{C3380CC4-5D6E-409C-BE32-E72D297353CC}">
                    <c16:uniqueId val="{00000003-EFF0-4C38-8689-C92275C5339B}"/>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HIDDEN!$D$19</c15:sqref>
                        </c15:formulaRef>
                      </c:ext>
                    </c:extLst>
                    <c:strCache>
                      <c:ptCount val="1"/>
                      <c:pt idx="0">
                        <c:v>Am. Indian</c:v>
                      </c:pt>
                    </c:strCache>
                  </c:strRef>
                </c:tx>
                <c:spPr>
                  <a:solidFill>
                    <a:schemeClr val="accent4">
                      <a:lumMod val="60000"/>
                      <a:lumOff val="40000"/>
                    </a:schemeClr>
                  </a:solidFill>
                  <a:ln>
                    <a:noFill/>
                  </a:ln>
                  <a:effectLst>
                    <a:outerShdw blurRad="57150" dist="19050" dir="5400000" algn="ctr" rotWithShape="0">
                      <a:srgbClr val="000000">
                        <a:alpha val="63000"/>
                      </a:srgbClr>
                    </a:outerShdw>
                  </a:effectLst>
                </c:spPr>
                <c:invertIfNegative val="0"/>
                <c:cat>
                  <c:strRef>
                    <c:extLst xmlns:c15="http://schemas.microsoft.com/office/drawing/2012/chart">
                      <c:ext xmlns:c15="http://schemas.microsoft.com/office/drawing/2012/chart" uri="{02D57815-91ED-43cb-92C2-25804820EDAC}">
                        <c15:formulaRef>
                          <c15:sqref>'Our Workforce Diversity Profile'!$B$15:$B$17</c15:sqref>
                        </c15:formulaRef>
                      </c:ext>
                    </c:extLst>
                    <c:strCache>
                      <c:ptCount val="3"/>
                      <c:pt idx="0">
                        <c:v>≤ 39.9k</c:v>
                      </c:pt>
                      <c:pt idx="1">
                        <c:v>40.0-69.9k</c:v>
                      </c:pt>
                      <c:pt idx="2">
                        <c:v>≥70.0k</c:v>
                      </c:pt>
                    </c:strCache>
                  </c:strRef>
                </c:cat>
                <c:val>
                  <c:numRef>
                    <c:extLst xmlns:c15="http://schemas.microsoft.com/office/drawing/2012/chart">
                      <c:ext xmlns:c15="http://schemas.microsoft.com/office/drawing/2012/chart" uri="{02D57815-91ED-43cb-92C2-25804820EDAC}">
                        <c15:formulaRef>
                          <c15:sqref>HIDDEN!$E$19:$G$19</c15:sqref>
                        </c15:formulaRef>
                      </c:ext>
                    </c:extLst>
                    <c:numCache>
                      <c:formatCode>General</c:formatCode>
                      <c:ptCount val="3"/>
                      <c:pt idx="0">
                        <c:v>0</c:v>
                      </c:pt>
                      <c:pt idx="1">
                        <c:v>0</c:v>
                      </c:pt>
                      <c:pt idx="2">
                        <c:v>0</c:v>
                      </c:pt>
                    </c:numCache>
                  </c:numRef>
                </c:val>
                <c:extLst xmlns:c15="http://schemas.microsoft.com/office/drawing/2012/chart">
                  <c:ext xmlns:c16="http://schemas.microsoft.com/office/drawing/2014/chart" uri="{C3380CC4-5D6E-409C-BE32-E72D297353CC}">
                    <c16:uniqueId val="{00000004-EFF0-4C38-8689-C92275C5339B}"/>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HIDDEN!$D$20</c15:sqref>
                        </c15:formulaRef>
                      </c:ext>
                    </c:extLst>
                    <c:strCache>
                      <c:ptCount val="1"/>
                      <c:pt idx="0">
                        <c:v>P. Islander</c:v>
                      </c:pt>
                    </c:strCache>
                  </c:strRef>
                </c:tx>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extLst xmlns:c15="http://schemas.microsoft.com/office/drawing/2012/chart">
                      <c:ext xmlns:c15="http://schemas.microsoft.com/office/drawing/2012/chart" uri="{02D57815-91ED-43cb-92C2-25804820EDAC}">
                        <c15:formulaRef>
                          <c15:sqref>'Our Workforce Diversity Profile'!$B$15:$B$17</c15:sqref>
                        </c15:formulaRef>
                      </c:ext>
                    </c:extLst>
                    <c:strCache>
                      <c:ptCount val="3"/>
                      <c:pt idx="0">
                        <c:v>≤ 39.9k</c:v>
                      </c:pt>
                      <c:pt idx="1">
                        <c:v>40.0-69.9k</c:v>
                      </c:pt>
                      <c:pt idx="2">
                        <c:v>≥70.0k</c:v>
                      </c:pt>
                    </c:strCache>
                  </c:strRef>
                </c:cat>
                <c:val>
                  <c:numRef>
                    <c:extLst xmlns:c15="http://schemas.microsoft.com/office/drawing/2012/chart">
                      <c:ext xmlns:c15="http://schemas.microsoft.com/office/drawing/2012/chart" uri="{02D57815-91ED-43cb-92C2-25804820EDAC}">
                        <c15:formulaRef>
                          <c15:sqref>HIDDEN!$E$20:$G$20</c15:sqref>
                        </c15:formulaRef>
                      </c:ext>
                    </c:extLst>
                    <c:numCache>
                      <c:formatCode>General</c:formatCode>
                      <c:ptCount val="3"/>
                      <c:pt idx="0">
                        <c:v>0</c:v>
                      </c:pt>
                      <c:pt idx="1">
                        <c:v>0</c:v>
                      </c:pt>
                      <c:pt idx="2">
                        <c:v>0</c:v>
                      </c:pt>
                    </c:numCache>
                  </c:numRef>
                </c:val>
                <c:extLst xmlns:c15="http://schemas.microsoft.com/office/drawing/2012/chart">
                  <c:ext xmlns:c16="http://schemas.microsoft.com/office/drawing/2014/chart" uri="{C3380CC4-5D6E-409C-BE32-E72D297353CC}">
                    <c16:uniqueId val="{00000005-EFF0-4C38-8689-C92275C5339B}"/>
                  </c:ext>
                </c:extLst>
              </c15:ser>
            </c15:filteredBarSeries>
            <c15:filteredBarSeries>
              <c15:ser>
                <c:idx val="6"/>
                <c:order val="6"/>
                <c:tx>
                  <c:strRef>
                    <c:extLst xmlns:c15="http://schemas.microsoft.com/office/drawing/2012/chart">
                      <c:ext xmlns:c15="http://schemas.microsoft.com/office/drawing/2012/chart" uri="{02D57815-91ED-43cb-92C2-25804820EDAC}">
                        <c15:formulaRef>
                          <c15:sqref>HIDDEN!$D$21</c15:sqref>
                        </c15:formulaRef>
                      </c:ext>
                    </c:extLst>
                    <c:strCache>
                      <c:ptCount val="1"/>
                      <c:pt idx="0">
                        <c:v>≥2 Races</c:v>
                      </c:pt>
                    </c:strCache>
                  </c:strRef>
                </c:tx>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extLst xmlns:c15="http://schemas.microsoft.com/office/drawing/2012/chart">
                      <c:ext xmlns:c15="http://schemas.microsoft.com/office/drawing/2012/chart" uri="{02D57815-91ED-43cb-92C2-25804820EDAC}">
                        <c15:formulaRef>
                          <c15:sqref>'Our Workforce Diversity Profile'!$B$15:$B$17</c15:sqref>
                        </c15:formulaRef>
                      </c:ext>
                    </c:extLst>
                    <c:strCache>
                      <c:ptCount val="3"/>
                      <c:pt idx="0">
                        <c:v>≤ 39.9k</c:v>
                      </c:pt>
                      <c:pt idx="1">
                        <c:v>40.0-69.9k</c:v>
                      </c:pt>
                      <c:pt idx="2">
                        <c:v>≥70.0k</c:v>
                      </c:pt>
                    </c:strCache>
                  </c:strRef>
                </c:cat>
                <c:val>
                  <c:numRef>
                    <c:extLst xmlns:c15="http://schemas.microsoft.com/office/drawing/2012/chart">
                      <c:ext xmlns:c15="http://schemas.microsoft.com/office/drawing/2012/chart" uri="{02D57815-91ED-43cb-92C2-25804820EDAC}">
                        <c15:formulaRef>
                          <c15:sqref>HIDDEN!$E$21:$G$21</c15:sqref>
                        </c15:formulaRef>
                      </c:ext>
                    </c:extLst>
                    <c:numCache>
                      <c:formatCode>General</c:formatCode>
                      <c:ptCount val="3"/>
                      <c:pt idx="0">
                        <c:v>0</c:v>
                      </c:pt>
                      <c:pt idx="1">
                        <c:v>0</c:v>
                      </c:pt>
                      <c:pt idx="2">
                        <c:v>0</c:v>
                      </c:pt>
                    </c:numCache>
                  </c:numRef>
                </c:val>
                <c:extLst xmlns:c15="http://schemas.microsoft.com/office/drawing/2012/chart">
                  <c:ext xmlns:c16="http://schemas.microsoft.com/office/drawing/2014/chart" uri="{C3380CC4-5D6E-409C-BE32-E72D297353CC}">
                    <c16:uniqueId val="{00000006-EFF0-4C38-8689-C92275C5339B}"/>
                  </c:ext>
                </c:extLst>
              </c15:ser>
            </c15:filteredBarSeries>
            <c15:filteredBarSeries>
              <c15:ser>
                <c:idx val="7"/>
                <c:order val="7"/>
                <c:tx>
                  <c:strRef>
                    <c:extLst xmlns:c15="http://schemas.microsoft.com/office/drawing/2012/chart">
                      <c:ext xmlns:c15="http://schemas.microsoft.com/office/drawing/2012/chart" uri="{02D57815-91ED-43cb-92C2-25804820EDAC}">
                        <c15:formulaRef>
                          <c15:sqref>HIDDEN!$D$22</c15:sqref>
                        </c15:formulaRef>
                      </c:ext>
                    </c:extLst>
                    <c:strCache>
                      <c:ptCount val="1"/>
                      <c:pt idx="0">
                        <c:v>Unknown</c:v>
                      </c:pt>
                    </c:strCache>
                  </c:strRef>
                </c:tx>
                <c:spPr>
                  <a:solidFill>
                    <a:srgbClr val="7030A0"/>
                  </a:solidFill>
                  <a:ln>
                    <a:noFill/>
                  </a:ln>
                  <a:effectLst>
                    <a:outerShdw blurRad="57150" dist="19050" dir="5400000" algn="ctr" rotWithShape="0">
                      <a:srgbClr val="000000">
                        <a:alpha val="63000"/>
                      </a:srgbClr>
                    </a:outerShdw>
                  </a:effectLst>
                </c:spPr>
                <c:invertIfNegative val="0"/>
                <c:cat>
                  <c:strRef>
                    <c:extLst xmlns:c15="http://schemas.microsoft.com/office/drawing/2012/chart">
                      <c:ext xmlns:c15="http://schemas.microsoft.com/office/drawing/2012/chart" uri="{02D57815-91ED-43cb-92C2-25804820EDAC}">
                        <c15:formulaRef>
                          <c15:sqref>'Our Workforce Diversity Profile'!$B$15:$B$17</c15:sqref>
                        </c15:formulaRef>
                      </c:ext>
                    </c:extLst>
                    <c:strCache>
                      <c:ptCount val="3"/>
                      <c:pt idx="0">
                        <c:v>≤ 39.9k</c:v>
                      </c:pt>
                      <c:pt idx="1">
                        <c:v>40.0-69.9k</c:v>
                      </c:pt>
                      <c:pt idx="2">
                        <c:v>≥70.0k</c:v>
                      </c:pt>
                    </c:strCache>
                  </c:strRef>
                </c:cat>
                <c:val>
                  <c:numRef>
                    <c:extLst xmlns:c15="http://schemas.microsoft.com/office/drawing/2012/chart">
                      <c:ext xmlns:c15="http://schemas.microsoft.com/office/drawing/2012/chart" uri="{02D57815-91ED-43cb-92C2-25804820EDAC}">
                        <c15:formulaRef>
                          <c15:sqref>HIDDEN!$E$22:$G$22</c15:sqref>
                        </c15:formulaRef>
                      </c:ext>
                    </c:extLst>
                    <c:numCache>
                      <c:formatCode>General</c:formatCode>
                      <c:ptCount val="3"/>
                      <c:pt idx="0">
                        <c:v>0</c:v>
                      </c:pt>
                      <c:pt idx="1">
                        <c:v>0</c:v>
                      </c:pt>
                      <c:pt idx="2">
                        <c:v>0</c:v>
                      </c:pt>
                    </c:numCache>
                  </c:numRef>
                </c:val>
                <c:extLst xmlns:c15="http://schemas.microsoft.com/office/drawing/2012/chart">
                  <c:ext xmlns:c16="http://schemas.microsoft.com/office/drawing/2014/chart" uri="{C3380CC4-5D6E-409C-BE32-E72D297353CC}">
                    <c16:uniqueId val="{00000007-EFF0-4C38-8689-C92275C5339B}"/>
                  </c:ext>
                </c:extLst>
              </c15:ser>
            </c15:filteredBarSeries>
            <c15:filteredBarSeries>
              <c15:ser>
                <c:idx val="8"/>
                <c:order val="8"/>
                <c:tx>
                  <c:strRef>
                    <c:extLst xmlns:c15="http://schemas.microsoft.com/office/drawing/2012/chart">
                      <c:ext xmlns:c15="http://schemas.microsoft.com/office/drawing/2012/chart" uri="{02D57815-91ED-43cb-92C2-25804820EDAC}">
                        <c15:formulaRef>
                          <c15:sqref>HIDDEN!$D$13</c15:sqref>
                        </c15:formulaRef>
                      </c:ext>
                    </c:extLst>
                    <c:strCache>
                      <c:ptCount val="1"/>
                      <c:pt idx="0">
                        <c:v>Male</c:v>
                      </c:pt>
                    </c:strCache>
                  </c:strRef>
                </c:tx>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extLst xmlns:c15="http://schemas.microsoft.com/office/drawing/2012/chart">
                      <c:ext xmlns:c15="http://schemas.microsoft.com/office/drawing/2012/chart" uri="{02D57815-91ED-43cb-92C2-25804820EDAC}">
                        <c15:formulaRef>
                          <c15:sqref>'Our Workforce Diversity Profile'!$B$15:$B$17</c15:sqref>
                        </c15:formulaRef>
                      </c:ext>
                    </c:extLst>
                    <c:strCache>
                      <c:ptCount val="3"/>
                      <c:pt idx="0">
                        <c:v>≤ 39.9k</c:v>
                      </c:pt>
                      <c:pt idx="1">
                        <c:v>40.0-69.9k</c:v>
                      </c:pt>
                      <c:pt idx="2">
                        <c:v>≥70.0k</c:v>
                      </c:pt>
                    </c:strCache>
                  </c:strRef>
                </c:cat>
                <c:val>
                  <c:numRef>
                    <c:extLst xmlns:c15="http://schemas.microsoft.com/office/drawing/2012/chart">
                      <c:ext xmlns:c15="http://schemas.microsoft.com/office/drawing/2012/chart" uri="{02D57815-91ED-43cb-92C2-25804820EDAC}">
                        <c15:formulaRef>
                          <c15:sqref>HIDDEN!$E$13:$G$13</c15:sqref>
                        </c15:formulaRef>
                      </c:ext>
                    </c:extLst>
                    <c:numCache>
                      <c:formatCode>General</c:formatCode>
                      <c:ptCount val="3"/>
                      <c:pt idx="0">
                        <c:v>0</c:v>
                      </c:pt>
                      <c:pt idx="1">
                        <c:v>0</c:v>
                      </c:pt>
                      <c:pt idx="2">
                        <c:v>0</c:v>
                      </c:pt>
                    </c:numCache>
                  </c:numRef>
                </c:val>
                <c:extLst xmlns:c15="http://schemas.microsoft.com/office/drawing/2012/chart">
                  <c:ext xmlns:c16="http://schemas.microsoft.com/office/drawing/2014/chart" uri="{C3380CC4-5D6E-409C-BE32-E72D297353CC}">
                    <c16:uniqueId val="{00000008-EFF0-4C38-8689-C92275C5339B}"/>
                  </c:ext>
                </c:extLst>
              </c15:ser>
            </c15:filteredBarSeries>
            <c15:filteredBarSeries>
              <c15:ser>
                <c:idx val="9"/>
                <c:order val="9"/>
                <c:tx>
                  <c:strRef>
                    <c:extLst xmlns:c15="http://schemas.microsoft.com/office/drawing/2012/chart">
                      <c:ext xmlns:c15="http://schemas.microsoft.com/office/drawing/2012/chart" uri="{02D57815-91ED-43cb-92C2-25804820EDAC}">
                        <c15:formulaRef>
                          <c15:sqref>HIDDEN!$D$14</c15:sqref>
                        </c15:formulaRef>
                      </c:ext>
                    </c:extLst>
                    <c:strCache>
                      <c:ptCount val="1"/>
                      <c:pt idx="0">
                        <c:v>Female</c:v>
                      </c:pt>
                    </c:strCache>
                  </c:strRef>
                </c:tx>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extLst xmlns:c15="http://schemas.microsoft.com/office/drawing/2012/chart">
                      <c:ext xmlns:c15="http://schemas.microsoft.com/office/drawing/2012/chart" uri="{02D57815-91ED-43cb-92C2-25804820EDAC}">
                        <c15:formulaRef>
                          <c15:sqref>'Our Workforce Diversity Profile'!$B$15:$B$17</c15:sqref>
                        </c15:formulaRef>
                      </c:ext>
                    </c:extLst>
                    <c:strCache>
                      <c:ptCount val="3"/>
                      <c:pt idx="0">
                        <c:v>≤ 39.9k</c:v>
                      </c:pt>
                      <c:pt idx="1">
                        <c:v>40.0-69.9k</c:v>
                      </c:pt>
                      <c:pt idx="2">
                        <c:v>≥70.0k</c:v>
                      </c:pt>
                    </c:strCache>
                  </c:strRef>
                </c:cat>
                <c:val>
                  <c:numRef>
                    <c:extLst xmlns:c15="http://schemas.microsoft.com/office/drawing/2012/chart">
                      <c:ext xmlns:c15="http://schemas.microsoft.com/office/drawing/2012/chart" uri="{02D57815-91ED-43cb-92C2-25804820EDAC}">
                        <c15:formulaRef>
                          <c15:sqref>HIDDEN!$E$14:$G$14</c15:sqref>
                        </c15:formulaRef>
                      </c:ext>
                    </c:extLst>
                    <c:numCache>
                      <c:formatCode>General</c:formatCode>
                      <c:ptCount val="3"/>
                      <c:pt idx="0">
                        <c:v>0</c:v>
                      </c:pt>
                      <c:pt idx="1">
                        <c:v>0</c:v>
                      </c:pt>
                      <c:pt idx="2">
                        <c:v>0</c:v>
                      </c:pt>
                    </c:numCache>
                  </c:numRef>
                </c:val>
                <c:extLst xmlns:c15="http://schemas.microsoft.com/office/drawing/2012/chart">
                  <c:ext xmlns:c16="http://schemas.microsoft.com/office/drawing/2014/chart" uri="{C3380CC4-5D6E-409C-BE32-E72D297353CC}">
                    <c16:uniqueId val="{00000009-EFF0-4C38-8689-C92275C5339B}"/>
                  </c:ext>
                </c:extLst>
              </c15:ser>
            </c15:filteredBarSeries>
          </c:ext>
        </c:extLst>
      </c:barChart>
      <c:catAx>
        <c:axId val="732318336"/>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732314072"/>
        <c:crosses val="autoZero"/>
        <c:auto val="1"/>
        <c:lblAlgn val="ctr"/>
        <c:lblOffset val="100"/>
        <c:noMultiLvlLbl val="0"/>
      </c:catAx>
      <c:valAx>
        <c:axId val="732314072"/>
        <c:scaling>
          <c:orientation val="minMax"/>
          <c:min val="0"/>
        </c:scaling>
        <c:delete val="0"/>
        <c:axPos val="l"/>
        <c:majorGridlines>
          <c:spPr>
            <a:ln w="9525" cap="flat" cmpd="sng" algn="ctr">
              <a:solidFill>
                <a:schemeClr val="lt1">
                  <a:lumMod val="95000"/>
                  <a:alpha val="1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732318336"/>
        <c:crosses val="autoZero"/>
        <c:crossBetween val="between"/>
      </c:valAx>
      <c:spPr>
        <a:noFill/>
        <a:ln>
          <a:noFill/>
        </a:ln>
        <a:effectLst/>
      </c:spPr>
    </c:plotArea>
    <c:legend>
      <c:legendPos val="b"/>
      <c:layout>
        <c:manualLayout>
          <c:xMode val="edge"/>
          <c:yMode val="edge"/>
          <c:x val="1.2983530708267693E-2"/>
          <c:y val="0.86947685756147952"/>
          <c:w val="0.96233049953360406"/>
          <c:h val="0.1037493807249997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sz="1400"/>
              <a:t>Salary</a:t>
            </a:r>
            <a:r>
              <a:rPr lang="en-US" sz="1400" baseline="0"/>
              <a:t> Breakdown - Gender</a:t>
            </a:r>
            <a:endParaRPr lang="en-US" sz="1400"/>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plotArea>
      <c:layout>
        <c:manualLayout>
          <c:layoutTarget val="inner"/>
          <c:xMode val="edge"/>
          <c:yMode val="edge"/>
          <c:x val="7.8099594564017202E-2"/>
          <c:y val="0.17171292343477146"/>
          <c:w val="0.89019685039370078"/>
          <c:h val="0.61498432487605714"/>
        </c:manualLayout>
      </c:layout>
      <c:barChart>
        <c:barDir val="col"/>
        <c:grouping val="percentStacked"/>
        <c:varyColors val="0"/>
        <c:ser>
          <c:idx val="8"/>
          <c:order val="8"/>
          <c:tx>
            <c:strRef>
              <c:f>HIDDEN!$D$13</c:f>
              <c:strCache>
                <c:ptCount val="1"/>
                <c:pt idx="0">
                  <c:v>Male</c:v>
                </c:pt>
              </c:strCache>
              <c:extLst xmlns:c15="http://schemas.microsoft.com/office/drawing/2012/chart"/>
            </c:strRef>
          </c:tx>
          <c:spPr>
            <a:solidFill>
              <a:srgbClr val="00B050"/>
            </a:solidFill>
            <a:ln>
              <a:noFill/>
            </a:ln>
            <a:effectLst>
              <a:outerShdw blurRad="57150" dist="19050" dir="5400000" algn="ctr" rotWithShape="0">
                <a:srgbClr val="000000">
                  <a:alpha val="63000"/>
                </a:srgbClr>
              </a:outerShdw>
            </a:effectLst>
          </c:spPr>
          <c:invertIfNegative val="0"/>
          <c:dLbls>
            <c:dLbl>
              <c:idx val="0"/>
              <c:tx>
                <c:strRef>
                  <c:f>HIDDEN!$E$26</c:f>
                  <c:strCache>
                    <c:ptCount val="1"/>
                    <c:pt idx="0">
                      <c:v>#DIV/0!</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{8C2AEC43-571D-4BED-A486-D2F38C6D922F}</c15:txfldGUID>
                      <c15:f>HIDDEN!$E$26</c15:f>
                      <c15:dlblFieldTableCache>
                        <c:ptCount val="1"/>
                        <c:pt idx="0">
                          <c:v>#DIV/0!</c:v>
                        </c:pt>
                      </c15:dlblFieldTableCache>
                    </c15:dlblFTEntry>
                  </c15:dlblFieldTable>
                  <c15:showDataLabelsRange val="0"/>
                </c:ext>
                <c:ext xmlns:c16="http://schemas.microsoft.com/office/drawing/2014/chart" uri="{C3380CC4-5D6E-409C-BE32-E72D297353CC}">
                  <c16:uniqueId val="{0000000B-56A4-448A-A380-4BBBCED38451}"/>
                </c:ext>
              </c:extLst>
            </c:dLbl>
            <c:dLbl>
              <c:idx val="1"/>
              <c:tx>
                <c:strRef>
                  <c:f>HIDDEN!$F$26</c:f>
                  <c:strCache>
                    <c:ptCount val="1"/>
                    <c:pt idx="0">
                      <c:v>#DIV/0!</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{31878D73-49EB-4373-BAB7-A312855596BE}</c15:txfldGUID>
                      <c15:f>HIDDEN!$F$26</c15:f>
                      <c15:dlblFieldTableCache>
                        <c:ptCount val="1"/>
                        <c:pt idx="0">
                          <c:v>#DIV/0!</c:v>
                        </c:pt>
                      </c15:dlblFieldTableCache>
                    </c15:dlblFTEntry>
                  </c15:dlblFieldTable>
                  <c15:showDataLabelsRange val="0"/>
                </c:ext>
                <c:ext xmlns:c16="http://schemas.microsoft.com/office/drawing/2014/chart" uri="{C3380CC4-5D6E-409C-BE32-E72D297353CC}">
                  <c16:uniqueId val="{0000000D-56A4-448A-A380-4BBBCED38451}"/>
                </c:ext>
              </c:extLst>
            </c:dLbl>
            <c:dLbl>
              <c:idx val="2"/>
              <c:tx>
                <c:strRef>
                  <c:f>HIDDEN!$G$26</c:f>
                  <c:strCache>
                    <c:ptCount val="1"/>
                    <c:pt idx="0">
                      <c:v>#DIV/0!</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{782A5BC0-B92C-41F9-946D-8C16F5B7FAC5}</c15:txfldGUID>
                      <c15:f>HIDDEN!$G$26</c15:f>
                      <c15:dlblFieldTableCache>
                        <c:ptCount val="1"/>
                        <c:pt idx="0">
                          <c:v>#DIV/0!</c:v>
                        </c:pt>
                      </c15:dlblFieldTableCache>
                    </c15:dlblFTEntry>
                  </c15:dlblFieldTable>
                  <c15:showDataLabelsRange val="0"/>
                </c:ext>
                <c:ext xmlns:c16="http://schemas.microsoft.com/office/drawing/2014/chart" uri="{C3380CC4-5D6E-409C-BE32-E72D297353CC}">
                  <c16:uniqueId val="{0000000F-56A4-448A-A380-4BBBCED3845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'Our Workforce Diversity Profile'!$B$11:$B$13</c:f>
              <c:strCache>
                <c:ptCount val="3"/>
                <c:pt idx="0">
                  <c:v>≤ 39.9k</c:v>
                </c:pt>
                <c:pt idx="1">
                  <c:v>40.0-69.9k</c:v>
                </c:pt>
                <c:pt idx="2">
                  <c:v>≥70.0k</c:v>
                </c:pt>
              </c:strCache>
            </c:strRef>
          </c:cat>
          <c:val>
            <c:numRef>
              <c:f>HIDDEN!$E$13:$G$13</c:f>
              <c:numCache>
                <c:formatCode>General</c:formatCode>
                <c:ptCount val="3"/>
                <c:pt idx="0">
                  <c:v>0</c:v>
                </c:pt>
                <c:pt idx="1">
                  <c:v>0</c:v>
                </c:pt>
                <c:pt idx="2">
                  <c:v>0</c:v>
                </c:pt>
              </c:numCache>
              <c:extLst xmlns:c15="http://schemas.microsoft.com/office/drawing/2012/chart"/>
            </c:numRef>
          </c:val>
          <c:extLst>
            <c:ext xmlns:c16="http://schemas.microsoft.com/office/drawing/2014/chart" uri="{C3380CC4-5D6E-409C-BE32-E72D297353CC}">
              <c16:uniqueId val="{00000008-56A4-448A-A380-4BBBCED38451}"/>
            </c:ext>
          </c:extLst>
        </c:ser>
        <c:ser>
          <c:idx val="9"/>
          <c:order val="9"/>
          <c:tx>
            <c:strRef>
              <c:f>HIDDEN!$D$14</c:f>
              <c:strCache>
                <c:ptCount val="1"/>
                <c:pt idx="0">
                  <c:v>Female</c:v>
                </c:pt>
              </c:strCache>
              <c:extLst xmlns:c15="http://schemas.microsoft.com/office/drawing/2012/chart"/>
            </c:strRef>
          </c:tx>
          <c:spPr>
            <a:solidFill>
              <a:schemeClr val="accent4">
                <a:lumMod val="60000"/>
                <a:lumOff val="40000"/>
              </a:schemeClr>
            </a:solidFill>
            <a:ln>
              <a:noFill/>
            </a:ln>
            <a:effectLst>
              <a:outerShdw blurRad="57150" dist="19050" dir="5400000" algn="ctr" rotWithShape="0">
                <a:srgbClr val="000000">
                  <a:alpha val="63000"/>
                </a:srgbClr>
              </a:outerShdw>
            </a:effectLst>
          </c:spPr>
          <c:invertIfNegative val="0"/>
          <c:dLbls>
            <c:dLbl>
              <c:idx val="0"/>
              <c:tx>
                <c:strRef>
                  <c:f>HIDDEN!$E$27</c:f>
                  <c:strCache>
                    <c:ptCount val="1"/>
                    <c:pt idx="0">
                      <c:v>#DIV/0!</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{713587DF-06B8-4C98-A287-DF902CFF7E75}</c15:txfldGUID>
                      <c15:f>HIDDEN!$E$27</c15:f>
                      <c15:dlblFieldTableCache>
                        <c:ptCount val="1"/>
                        <c:pt idx="0">
                          <c:v>#DIV/0!</c:v>
                        </c:pt>
                      </c15:dlblFieldTableCache>
                    </c15:dlblFTEntry>
                  </c15:dlblFieldTable>
                  <c15:showDataLabelsRange val="0"/>
                </c:ext>
                <c:ext xmlns:c16="http://schemas.microsoft.com/office/drawing/2014/chart" uri="{C3380CC4-5D6E-409C-BE32-E72D297353CC}">
                  <c16:uniqueId val="{0000000A-56A4-448A-A380-4BBBCED38451}"/>
                </c:ext>
              </c:extLst>
            </c:dLbl>
            <c:dLbl>
              <c:idx val="1"/>
              <c:tx>
                <c:strRef>
                  <c:f>HIDDEN!$F$27</c:f>
                  <c:strCache>
                    <c:ptCount val="1"/>
                    <c:pt idx="0">
                      <c:v>#DIV/0!</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{3C52B77B-0186-46FF-8CE1-B9D990A4126C}</c15:txfldGUID>
                      <c15:f>HIDDEN!$F$27</c15:f>
                      <c15:dlblFieldTableCache>
                        <c:ptCount val="1"/>
                        <c:pt idx="0">
                          <c:v>#DIV/0!</c:v>
                        </c:pt>
                      </c15:dlblFieldTableCache>
                    </c15:dlblFTEntry>
                  </c15:dlblFieldTable>
                  <c15:showDataLabelsRange val="0"/>
                </c:ext>
                <c:ext xmlns:c16="http://schemas.microsoft.com/office/drawing/2014/chart" uri="{C3380CC4-5D6E-409C-BE32-E72D297353CC}">
                  <c16:uniqueId val="{0000000C-56A4-448A-A380-4BBBCED38451}"/>
                </c:ext>
              </c:extLst>
            </c:dLbl>
            <c:dLbl>
              <c:idx val="2"/>
              <c:tx>
                <c:strRef>
                  <c:f>HIDDEN!$G$27</c:f>
                  <c:strCache>
                    <c:ptCount val="1"/>
                    <c:pt idx="0">
                      <c:v>#DIV/0!</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{098B5B93-A192-4EE7-BCF9-76CE9976AB5B}</c15:txfldGUID>
                      <c15:f>HIDDEN!$G$27</c15:f>
                      <c15:dlblFieldTableCache>
                        <c:ptCount val="1"/>
                        <c:pt idx="0">
                          <c:v>#DIV/0!</c:v>
                        </c:pt>
                      </c15:dlblFieldTableCache>
                    </c15:dlblFTEntry>
                  </c15:dlblFieldTable>
                  <c15:showDataLabelsRange val="0"/>
                </c:ext>
                <c:ext xmlns:c16="http://schemas.microsoft.com/office/drawing/2014/chart" uri="{C3380CC4-5D6E-409C-BE32-E72D297353CC}">
                  <c16:uniqueId val="{0000000E-56A4-448A-A380-4BBBCED38451}"/>
                </c:ext>
              </c:extLst>
            </c:dLbl>
            <c:numFmt formatCode="General"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'Our Workforce Diversity Profile'!$B$11:$B$13</c:f>
              <c:strCache>
                <c:ptCount val="3"/>
                <c:pt idx="0">
                  <c:v>≤ 39.9k</c:v>
                </c:pt>
                <c:pt idx="1">
                  <c:v>40.0-69.9k</c:v>
                </c:pt>
                <c:pt idx="2">
                  <c:v>≥70.0k</c:v>
                </c:pt>
              </c:strCache>
            </c:strRef>
          </c:cat>
          <c:val>
            <c:numRef>
              <c:f>HIDDEN!$E$14:$G$14</c:f>
              <c:numCache>
                <c:formatCode>General</c:formatCode>
                <c:ptCount val="3"/>
                <c:pt idx="0">
                  <c:v>0</c:v>
                </c:pt>
                <c:pt idx="1">
                  <c:v>0</c:v>
                </c:pt>
                <c:pt idx="2">
                  <c:v>0</c:v>
                </c:pt>
              </c:numCache>
              <c:extLst xmlns:c15="http://schemas.microsoft.com/office/drawing/2012/chart"/>
            </c:numRef>
          </c:val>
          <c:extLst>
            <c:ext xmlns:c16="http://schemas.microsoft.com/office/drawing/2014/chart" uri="{C3380CC4-5D6E-409C-BE32-E72D297353CC}">
              <c16:uniqueId val="{00000009-56A4-448A-A380-4BBBCED38451}"/>
            </c:ext>
          </c:extLst>
        </c:ser>
        <c:dLbls>
          <c:showLegendKey val="0"/>
          <c:showVal val="0"/>
          <c:showCatName val="0"/>
          <c:showSerName val="0"/>
          <c:showPercent val="0"/>
          <c:showBubbleSize val="0"/>
        </c:dLbls>
        <c:gapWidth val="150"/>
        <c:overlap val="100"/>
        <c:axId val="732318336"/>
        <c:axId val="732314072"/>
        <c:extLst>
          <c:ext xmlns:c15="http://schemas.microsoft.com/office/drawing/2012/chart" uri="{02D57815-91ED-43cb-92C2-25804820EDAC}">
            <c15:filteredBarSeries>
              <c15:ser>
                <c:idx val="0"/>
                <c:order val="0"/>
                <c:tx>
                  <c:strRef>
                    <c:extLst>
                      <c:ext uri="{02D57815-91ED-43cb-92C2-25804820EDAC}">
                        <c15:formulaRef>
                          <c15:sqref>HIDDEN!$D$15</c15:sqref>
                        </c15:formulaRef>
                      </c:ext>
                    </c:extLst>
                    <c:strCache>
                      <c:ptCount val="1"/>
                      <c:pt idx="0">
                        <c:v>White</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extLst>
                      <c:ext uri="{02D57815-91ED-43cb-92C2-25804820EDAC}">
                        <c15:formulaRef>
                          <c15:sqref>'Our Workforce Diversity Profile'!$B$11:$B$13</c15:sqref>
                        </c15:formulaRef>
                      </c:ext>
                    </c:extLst>
                    <c:strCache>
                      <c:ptCount val="3"/>
                      <c:pt idx="0">
                        <c:v>≤ 39.9k</c:v>
                      </c:pt>
                      <c:pt idx="1">
                        <c:v>40.0-69.9k</c:v>
                      </c:pt>
                      <c:pt idx="2">
                        <c:v>≥70.0k</c:v>
                      </c:pt>
                    </c:strCache>
                  </c:strRef>
                </c:cat>
                <c:val>
                  <c:numRef>
                    <c:extLst>
                      <c:ext uri="{02D57815-91ED-43cb-92C2-25804820EDAC}">
                        <c15:formulaRef>
                          <c15:sqref>HIDDEN!$E$15:$G$15</c15:sqref>
                        </c15:formulaRef>
                      </c:ext>
                    </c:extLst>
                    <c:numCache>
                      <c:formatCode>General</c:formatCode>
                      <c:ptCount val="3"/>
                      <c:pt idx="0">
                        <c:v>0</c:v>
                      </c:pt>
                      <c:pt idx="1">
                        <c:v>0</c:v>
                      </c:pt>
                      <c:pt idx="2">
                        <c:v>0</c:v>
                      </c:pt>
                    </c:numCache>
                  </c:numRef>
                </c:val>
                <c:extLst>
                  <c:ext xmlns:c16="http://schemas.microsoft.com/office/drawing/2014/chart" uri="{C3380CC4-5D6E-409C-BE32-E72D297353CC}">
                    <c16:uniqueId val="{00000000-56A4-448A-A380-4BBBCED38451}"/>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HIDDEN!$D$16</c15:sqref>
                        </c15:formulaRef>
                      </c:ext>
                    </c:extLst>
                    <c:strCache>
                      <c:ptCount val="1"/>
                      <c:pt idx="0">
                        <c:v>Black</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extLst xmlns:c15="http://schemas.microsoft.com/office/drawing/2012/chart">
                      <c:ext xmlns:c15="http://schemas.microsoft.com/office/drawing/2012/chart" uri="{02D57815-91ED-43cb-92C2-25804820EDAC}">
                        <c15:formulaRef>
                          <c15:sqref>'Our Workforce Diversity Profile'!$B$11:$B$13</c15:sqref>
                        </c15:formulaRef>
                      </c:ext>
                    </c:extLst>
                    <c:strCache>
                      <c:ptCount val="3"/>
                      <c:pt idx="0">
                        <c:v>≤ 39.9k</c:v>
                      </c:pt>
                      <c:pt idx="1">
                        <c:v>40.0-69.9k</c:v>
                      </c:pt>
                      <c:pt idx="2">
                        <c:v>≥70.0k</c:v>
                      </c:pt>
                    </c:strCache>
                  </c:strRef>
                </c:cat>
                <c:val>
                  <c:numRef>
                    <c:extLst xmlns:c15="http://schemas.microsoft.com/office/drawing/2012/chart">
                      <c:ext xmlns:c15="http://schemas.microsoft.com/office/drawing/2012/chart" uri="{02D57815-91ED-43cb-92C2-25804820EDAC}">
                        <c15:formulaRef>
                          <c15:sqref>HIDDEN!$E$16:$G$16</c15:sqref>
                        </c15:formulaRef>
                      </c:ext>
                    </c:extLst>
                    <c:numCache>
                      <c:formatCode>General</c:formatCode>
                      <c:ptCount val="3"/>
                      <c:pt idx="0">
                        <c:v>0</c:v>
                      </c:pt>
                      <c:pt idx="1">
                        <c:v>0</c:v>
                      </c:pt>
                      <c:pt idx="2">
                        <c:v>0</c:v>
                      </c:pt>
                    </c:numCache>
                  </c:numRef>
                </c:val>
                <c:extLst xmlns:c15="http://schemas.microsoft.com/office/drawing/2012/chart">
                  <c:ext xmlns:c16="http://schemas.microsoft.com/office/drawing/2014/chart" uri="{C3380CC4-5D6E-409C-BE32-E72D297353CC}">
                    <c16:uniqueId val="{00000001-56A4-448A-A380-4BBBCED38451}"/>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HIDDEN!$D$17</c15:sqref>
                        </c15:formulaRef>
                      </c:ext>
                    </c:extLst>
                    <c:strCache>
                      <c:ptCount val="1"/>
                      <c:pt idx="0">
                        <c:v>Hispanic</c:v>
                      </c:pt>
                    </c:strCache>
                  </c:strRef>
                </c:tx>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extLst xmlns:c15="http://schemas.microsoft.com/office/drawing/2012/chart">
                      <c:ext xmlns:c15="http://schemas.microsoft.com/office/drawing/2012/chart" uri="{02D57815-91ED-43cb-92C2-25804820EDAC}">
                        <c15:formulaRef>
                          <c15:sqref>'Our Workforce Diversity Profile'!$B$11:$B$13</c15:sqref>
                        </c15:formulaRef>
                      </c:ext>
                    </c:extLst>
                    <c:strCache>
                      <c:ptCount val="3"/>
                      <c:pt idx="0">
                        <c:v>≤ 39.9k</c:v>
                      </c:pt>
                      <c:pt idx="1">
                        <c:v>40.0-69.9k</c:v>
                      </c:pt>
                      <c:pt idx="2">
                        <c:v>≥70.0k</c:v>
                      </c:pt>
                    </c:strCache>
                  </c:strRef>
                </c:cat>
                <c:val>
                  <c:numRef>
                    <c:extLst xmlns:c15="http://schemas.microsoft.com/office/drawing/2012/chart">
                      <c:ext xmlns:c15="http://schemas.microsoft.com/office/drawing/2012/chart" uri="{02D57815-91ED-43cb-92C2-25804820EDAC}">
                        <c15:formulaRef>
                          <c15:sqref>HIDDEN!$E$17:$G$17</c15:sqref>
                        </c15:formulaRef>
                      </c:ext>
                    </c:extLst>
                    <c:numCache>
                      <c:formatCode>General</c:formatCode>
                      <c:ptCount val="3"/>
                      <c:pt idx="0">
                        <c:v>0</c:v>
                      </c:pt>
                      <c:pt idx="1">
                        <c:v>0</c:v>
                      </c:pt>
                      <c:pt idx="2">
                        <c:v>0</c:v>
                      </c:pt>
                    </c:numCache>
                  </c:numRef>
                </c:val>
                <c:extLst xmlns:c15="http://schemas.microsoft.com/office/drawing/2012/chart">
                  <c:ext xmlns:c16="http://schemas.microsoft.com/office/drawing/2014/chart" uri="{C3380CC4-5D6E-409C-BE32-E72D297353CC}">
                    <c16:uniqueId val="{00000002-56A4-448A-A380-4BBBCED38451}"/>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HIDDEN!$D$18</c15:sqref>
                        </c15:formulaRef>
                      </c:ext>
                    </c:extLst>
                    <c:strCache>
                      <c:ptCount val="1"/>
                      <c:pt idx="0">
                        <c:v>Asian</c:v>
                      </c:pt>
                    </c:strCache>
                  </c:strRef>
                </c:tx>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extLst xmlns:c15="http://schemas.microsoft.com/office/drawing/2012/chart">
                      <c:ext xmlns:c15="http://schemas.microsoft.com/office/drawing/2012/chart" uri="{02D57815-91ED-43cb-92C2-25804820EDAC}">
                        <c15:formulaRef>
                          <c15:sqref>'Our Workforce Diversity Profile'!$B$11:$B$13</c15:sqref>
                        </c15:formulaRef>
                      </c:ext>
                    </c:extLst>
                    <c:strCache>
                      <c:ptCount val="3"/>
                      <c:pt idx="0">
                        <c:v>≤ 39.9k</c:v>
                      </c:pt>
                      <c:pt idx="1">
                        <c:v>40.0-69.9k</c:v>
                      </c:pt>
                      <c:pt idx="2">
                        <c:v>≥70.0k</c:v>
                      </c:pt>
                    </c:strCache>
                  </c:strRef>
                </c:cat>
                <c:val>
                  <c:numRef>
                    <c:extLst xmlns:c15="http://schemas.microsoft.com/office/drawing/2012/chart">
                      <c:ext xmlns:c15="http://schemas.microsoft.com/office/drawing/2012/chart" uri="{02D57815-91ED-43cb-92C2-25804820EDAC}">
                        <c15:formulaRef>
                          <c15:sqref>HIDDEN!$E$18:$G$18</c15:sqref>
                        </c15:formulaRef>
                      </c:ext>
                    </c:extLst>
                    <c:numCache>
                      <c:formatCode>General</c:formatCode>
                      <c:ptCount val="3"/>
                      <c:pt idx="0">
                        <c:v>0</c:v>
                      </c:pt>
                      <c:pt idx="1">
                        <c:v>0</c:v>
                      </c:pt>
                      <c:pt idx="2">
                        <c:v>0</c:v>
                      </c:pt>
                    </c:numCache>
                  </c:numRef>
                </c:val>
                <c:extLst xmlns:c15="http://schemas.microsoft.com/office/drawing/2012/chart">
                  <c:ext xmlns:c16="http://schemas.microsoft.com/office/drawing/2014/chart" uri="{C3380CC4-5D6E-409C-BE32-E72D297353CC}">
                    <c16:uniqueId val="{00000003-56A4-448A-A380-4BBBCED38451}"/>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HIDDEN!$D$19</c15:sqref>
                        </c15:formulaRef>
                      </c:ext>
                    </c:extLst>
                    <c:strCache>
                      <c:ptCount val="1"/>
                      <c:pt idx="0">
                        <c:v>Am. Indian</c:v>
                      </c:pt>
                    </c:strCache>
                  </c:strRef>
                </c:tx>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extLst xmlns:c15="http://schemas.microsoft.com/office/drawing/2012/chart">
                      <c:ext xmlns:c15="http://schemas.microsoft.com/office/drawing/2012/chart" uri="{02D57815-91ED-43cb-92C2-25804820EDAC}">
                        <c15:formulaRef>
                          <c15:sqref>'Our Workforce Diversity Profile'!$B$11:$B$13</c15:sqref>
                        </c15:formulaRef>
                      </c:ext>
                    </c:extLst>
                    <c:strCache>
                      <c:ptCount val="3"/>
                      <c:pt idx="0">
                        <c:v>≤ 39.9k</c:v>
                      </c:pt>
                      <c:pt idx="1">
                        <c:v>40.0-69.9k</c:v>
                      </c:pt>
                      <c:pt idx="2">
                        <c:v>≥70.0k</c:v>
                      </c:pt>
                    </c:strCache>
                  </c:strRef>
                </c:cat>
                <c:val>
                  <c:numRef>
                    <c:extLst xmlns:c15="http://schemas.microsoft.com/office/drawing/2012/chart">
                      <c:ext xmlns:c15="http://schemas.microsoft.com/office/drawing/2012/chart" uri="{02D57815-91ED-43cb-92C2-25804820EDAC}">
                        <c15:formulaRef>
                          <c15:sqref>HIDDEN!$E$19:$G$19</c15:sqref>
                        </c15:formulaRef>
                      </c:ext>
                    </c:extLst>
                    <c:numCache>
                      <c:formatCode>General</c:formatCode>
                      <c:ptCount val="3"/>
                      <c:pt idx="0">
                        <c:v>0</c:v>
                      </c:pt>
                      <c:pt idx="1">
                        <c:v>0</c:v>
                      </c:pt>
                      <c:pt idx="2">
                        <c:v>0</c:v>
                      </c:pt>
                    </c:numCache>
                  </c:numRef>
                </c:val>
                <c:extLst xmlns:c15="http://schemas.microsoft.com/office/drawing/2012/chart">
                  <c:ext xmlns:c16="http://schemas.microsoft.com/office/drawing/2014/chart" uri="{C3380CC4-5D6E-409C-BE32-E72D297353CC}">
                    <c16:uniqueId val="{00000004-56A4-448A-A380-4BBBCED38451}"/>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HIDDEN!$D$20</c15:sqref>
                        </c15:formulaRef>
                      </c:ext>
                    </c:extLst>
                    <c:strCache>
                      <c:ptCount val="1"/>
                      <c:pt idx="0">
                        <c:v>P. Islander</c:v>
                      </c:pt>
                    </c:strCache>
                  </c:strRef>
                </c:tx>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extLst xmlns:c15="http://schemas.microsoft.com/office/drawing/2012/chart">
                      <c:ext xmlns:c15="http://schemas.microsoft.com/office/drawing/2012/chart" uri="{02D57815-91ED-43cb-92C2-25804820EDAC}">
                        <c15:formulaRef>
                          <c15:sqref>'Our Workforce Diversity Profile'!$B$11:$B$13</c15:sqref>
                        </c15:formulaRef>
                      </c:ext>
                    </c:extLst>
                    <c:strCache>
                      <c:ptCount val="3"/>
                      <c:pt idx="0">
                        <c:v>≤ 39.9k</c:v>
                      </c:pt>
                      <c:pt idx="1">
                        <c:v>40.0-69.9k</c:v>
                      </c:pt>
                      <c:pt idx="2">
                        <c:v>≥70.0k</c:v>
                      </c:pt>
                    </c:strCache>
                  </c:strRef>
                </c:cat>
                <c:val>
                  <c:numRef>
                    <c:extLst xmlns:c15="http://schemas.microsoft.com/office/drawing/2012/chart">
                      <c:ext xmlns:c15="http://schemas.microsoft.com/office/drawing/2012/chart" uri="{02D57815-91ED-43cb-92C2-25804820EDAC}">
                        <c15:formulaRef>
                          <c15:sqref>HIDDEN!$E$20:$G$20</c15:sqref>
                        </c15:formulaRef>
                      </c:ext>
                    </c:extLst>
                    <c:numCache>
                      <c:formatCode>General</c:formatCode>
                      <c:ptCount val="3"/>
                      <c:pt idx="0">
                        <c:v>0</c:v>
                      </c:pt>
                      <c:pt idx="1">
                        <c:v>0</c:v>
                      </c:pt>
                      <c:pt idx="2">
                        <c:v>0</c:v>
                      </c:pt>
                    </c:numCache>
                  </c:numRef>
                </c:val>
                <c:extLst xmlns:c15="http://schemas.microsoft.com/office/drawing/2012/chart">
                  <c:ext xmlns:c16="http://schemas.microsoft.com/office/drawing/2014/chart" uri="{C3380CC4-5D6E-409C-BE32-E72D297353CC}">
                    <c16:uniqueId val="{00000005-56A4-448A-A380-4BBBCED38451}"/>
                  </c:ext>
                </c:extLst>
              </c15:ser>
            </c15:filteredBarSeries>
            <c15:filteredBarSeries>
              <c15:ser>
                <c:idx val="6"/>
                <c:order val="6"/>
                <c:tx>
                  <c:strRef>
                    <c:extLst xmlns:c15="http://schemas.microsoft.com/office/drawing/2012/chart">
                      <c:ext xmlns:c15="http://schemas.microsoft.com/office/drawing/2012/chart" uri="{02D57815-91ED-43cb-92C2-25804820EDAC}">
                        <c15:formulaRef>
                          <c15:sqref>HIDDEN!$D$21</c15:sqref>
                        </c15:formulaRef>
                      </c:ext>
                    </c:extLst>
                    <c:strCache>
                      <c:ptCount val="1"/>
                      <c:pt idx="0">
                        <c:v>≥2 Races</c:v>
                      </c:pt>
                    </c:strCache>
                  </c:strRef>
                </c:tx>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extLst xmlns:c15="http://schemas.microsoft.com/office/drawing/2012/chart">
                      <c:ext xmlns:c15="http://schemas.microsoft.com/office/drawing/2012/chart" uri="{02D57815-91ED-43cb-92C2-25804820EDAC}">
                        <c15:formulaRef>
                          <c15:sqref>'Our Workforce Diversity Profile'!$B$11:$B$13</c15:sqref>
                        </c15:formulaRef>
                      </c:ext>
                    </c:extLst>
                    <c:strCache>
                      <c:ptCount val="3"/>
                      <c:pt idx="0">
                        <c:v>≤ 39.9k</c:v>
                      </c:pt>
                      <c:pt idx="1">
                        <c:v>40.0-69.9k</c:v>
                      </c:pt>
                      <c:pt idx="2">
                        <c:v>≥70.0k</c:v>
                      </c:pt>
                    </c:strCache>
                  </c:strRef>
                </c:cat>
                <c:val>
                  <c:numRef>
                    <c:extLst xmlns:c15="http://schemas.microsoft.com/office/drawing/2012/chart">
                      <c:ext xmlns:c15="http://schemas.microsoft.com/office/drawing/2012/chart" uri="{02D57815-91ED-43cb-92C2-25804820EDAC}">
                        <c15:formulaRef>
                          <c15:sqref>HIDDEN!$E$21:$G$21</c15:sqref>
                        </c15:formulaRef>
                      </c:ext>
                    </c:extLst>
                    <c:numCache>
                      <c:formatCode>General</c:formatCode>
                      <c:ptCount val="3"/>
                      <c:pt idx="0">
                        <c:v>0</c:v>
                      </c:pt>
                      <c:pt idx="1">
                        <c:v>0</c:v>
                      </c:pt>
                      <c:pt idx="2">
                        <c:v>0</c:v>
                      </c:pt>
                    </c:numCache>
                  </c:numRef>
                </c:val>
                <c:extLst xmlns:c15="http://schemas.microsoft.com/office/drawing/2012/chart">
                  <c:ext xmlns:c16="http://schemas.microsoft.com/office/drawing/2014/chart" uri="{C3380CC4-5D6E-409C-BE32-E72D297353CC}">
                    <c16:uniqueId val="{00000006-56A4-448A-A380-4BBBCED38451}"/>
                  </c:ext>
                </c:extLst>
              </c15:ser>
            </c15:filteredBarSeries>
            <c15:filteredBarSeries>
              <c15:ser>
                <c:idx val="7"/>
                <c:order val="7"/>
                <c:tx>
                  <c:strRef>
                    <c:extLst xmlns:c15="http://schemas.microsoft.com/office/drawing/2012/chart">
                      <c:ext xmlns:c15="http://schemas.microsoft.com/office/drawing/2012/chart" uri="{02D57815-91ED-43cb-92C2-25804820EDAC}">
                        <c15:formulaRef>
                          <c15:sqref>HIDDEN!$D$22</c15:sqref>
                        </c15:formulaRef>
                      </c:ext>
                    </c:extLst>
                    <c:strCache>
                      <c:ptCount val="1"/>
                      <c:pt idx="0">
                        <c:v>Unknown</c:v>
                      </c:pt>
                    </c:strCache>
                  </c:strRef>
                </c:tx>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extLst xmlns:c15="http://schemas.microsoft.com/office/drawing/2012/chart">
                      <c:ext xmlns:c15="http://schemas.microsoft.com/office/drawing/2012/chart" uri="{02D57815-91ED-43cb-92C2-25804820EDAC}">
                        <c15:formulaRef>
                          <c15:sqref>'Our Workforce Diversity Profile'!$B$11:$B$13</c15:sqref>
                        </c15:formulaRef>
                      </c:ext>
                    </c:extLst>
                    <c:strCache>
                      <c:ptCount val="3"/>
                      <c:pt idx="0">
                        <c:v>≤ 39.9k</c:v>
                      </c:pt>
                      <c:pt idx="1">
                        <c:v>40.0-69.9k</c:v>
                      </c:pt>
                      <c:pt idx="2">
                        <c:v>≥70.0k</c:v>
                      </c:pt>
                    </c:strCache>
                  </c:strRef>
                </c:cat>
                <c:val>
                  <c:numRef>
                    <c:extLst xmlns:c15="http://schemas.microsoft.com/office/drawing/2012/chart">
                      <c:ext xmlns:c15="http://schemas.microsoft.com/office/drawing/2012/chart" uri="{02D57815-91ED-43cb-92C2-25804820EDAC}">
                        <c15:formulaRef>
                          <c15:sqref>HIDDEN!$E$22:$G$22</c15:sqref>
                        </c15:formulaRef>
                      </c:ext>
                    </c:extLst>
                    <c:numCache>
                      <c:formatCode>General</c:formatCode>
                      <c:ptCount val="3"/>
                      <c:pt idx="0">
                        <c:v>0</c:v>
                      </c:pt>
                      <c:pt idx="1">
                        <c:v>0</c:v>
                      </c:pt>
                      <c:pt idx="2">
                        <c:v>0</c:v>
                      </c:pt>
                    </c:numCache>
                  </c:numRef>
                </c:val>
                <c:extLst xmlns:c15="http://schemas.microsoft.com/office/drawing/2012/chart">
                  <c:ext xmlns:c16="http://schemas.microsoft.com/office/drawing/2014/chart" uri="{C3380CC4-5D6E-409C-BE32-E72D297353CC}">
                    <c16:uniqueId val="{00000007-56A4-448A-A380-4BBBCED38451}"/>
                  </c:ext>
                </c:extLst>
              </c15:ser>
            </c15:filteredBarSeries>
          </c:ext>
        </c:extLst>
      </c:barChart>
      <c:catAx>
        <c:axId val="732318336"/>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732314072"/>
        <c:crosses val="autoZero"/>
        <c:auto val="1"/>
        <c:lblAlgn val="ctr"/>
        <c:lblOffset val="100"/>
        <c:noMultiLvlLbl val="0"/>
      </c:catAx>
      <c:valAx>
        <c:axId val="732314072"/>
        <c:scaling>
          <c:orientation val="minMax"/>
        </c:scaling>
        <c:delete val="0"/>
        <c:axPos val="l"/>
        <c:majorGridlines>
          <c:spPr>
            <a:ln w="9525" cap="flat" cmpd="sng" algn="ctr">
              <a:solidFill>
                <a:schemeClr val="lt1">
                  <a:lumMod val="95000"/>
                  <a:alpha val="1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732318336"/>
        <c:crosses val="autoZero"/>
        <c:crossBetween val="between"/>
      </c:valAx>
      <c:spPr>
        <a:noFill/>
        <a:ln>
          <a:noFill/>
        </a:ln>
        <a:effectLst/>
      </c:spPr>
    </c:plotArea>
    <c:legend>
      <c:legendPos val="b"/>
      <c:layout>
        <c:manualLayout>
          <c:xMode val="edge"/>
          <c:yMode val="edge"/>
          <c:x val="4.5110252565608577E-3"/>
          <c:y val="0.89894564163642432"/>
          <c:w val="0.99514174580415304"/>
          <c:h val="7.4548434011205533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n-US"/>
    </a:p>
  </c:txPr>
  <c:printSettings>
    <c:headerFooter>
      <c:oddFooter>&amp;C&amp;"-,Italic"Version: FY21</c:oddFooter>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t>Male/Female</a:t>
            </a:r>
          </a:p>
        </c:rich>
      </c:tx>
      <c:layout>
        <c:manualLayout>
          <c:xMode val="edge"/>
          <c:yMode val="edge"/>
          <c:x val="0.29187243486456083"/>
          <c:y val="3.3934233496027644E-2"/>
        </c:manualLayout>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plotArea>
      <c:layout>
        <c:manualLayout>
          <c:layoutTarget val="inner"/>
          <c:xMode val="edge"/>
          <c:yMode val="edge"/>
          <c:x val="0.29325450991367163"/>
          <c:y val="0.25306029454651502"/>
          <c:w val="0.36016601049868768"/>
          <c:h val="0.60027668416447943"/>
        </c:manualLayout>
      </c:layout>
      <c:pieChart>
        <c:varyColors val="1"/>
        <c:ser>
          <c:idx val="0"/>
          <c:order val="0"/>
          <c:spPr>
            <a:solidFill>
              <a:srgbClr val="99FF99"/>
            </a:solidFill>
          </c:spPr>
          <c:dPt>
            <c:idx val="0"/>
            <c:bubble3D val="0"/>
            <c:spPr>
              <a:solidFill>
                <a:srgbClr val="CC66FF"/>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1-E3AD-449C-BEE5-690C9D66F110}"/>
              </c:ext>
            </c:extLst>
          </c:dPt>
          <c:dPt>
            <c:idx val="1"/>
            <c:bubble3D val="0"/>
            <c:spPr>
              <a:solidFill>
                <a:srgbClr val="99FF99"/>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3-ABBB-4EBC-A738-50B0B7C7ACEE}"/>
              </c:ext>
            </c:extLst>
          </c:dPt>
          <c:dPt>
            <c:idx val="2"/>
            <c:bubble3D val="0"/>
            <c:spPr>
              <a:solidFill>
                <a:srgbClr val="99FF99"/>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3-E3AD-449C-BEE5-690C9D66F110}"/>
              </c:ext>
            </c:extLst>
          </c:dPt>
          <c:dLbls>
            <c:spPr>
              <a:noFill/>
              <a:ln>
                <a:solidFill>
                  <a:schemeClr val="bg1">
                    <a:alpha val="0"/>
                  </a:schemeClr>
                </a:solid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showLegendKey val="0"/>
            <c:showVal val="0"/>
            <c:showCatName val="0"/>
            <c:showSerName val="0"/>
            <c:showPercent val="1"/>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extLst>
                <c:ext xmlns:c15="http://schemas.microsoft.com/office/drawing/2012/chart" uri="{02D57815-91ED-43cb-92C2-25804820EDAC}">
                  <c15:fullRef>
                    <c15:sqref>'Our Workforce Diversity Profile'!$G$5:$J$5</c15:sqref>
                  </c15:fullRef>
                </c:ext>
              </c:extLst>
              <c:f>'Our Workforce Diversity Profile'!$G$5:$I$5</c:f>
              <c:strCache>
                <c:ptCount val="3"/>
                <c:pt idx="0">
                  <c:v>Male </c:v>
                </c:pt>
                <c:pt idx="1">
                  <c:v>Female</c:v>
                </c:pt>
                <c:pt idx="2">
                  <c:v>Unknown</c:v>
                </c:pt>
              </c:strCache>
            </c:strRef>
          </c:cat>
          <c:val>
            <c:numRef>
              <c:extLst>
                <c:ext xmlns:c15="http://schemas.microsoft.com/office/drawing/2012/chart" uri="{02D57815-91ED-43cb-92C2-25804820EDAC}">
                  <c15:fullRef>
                    <c15:sqref>'Our Workforce Diversity Profile'!$G$6:$J$6</c15:sqref>
                  </c15:fullRef>
                </c:ext>
              </c:extLst>
              <c:f>'Our Workforce Diversity Profile'!$G$6:$I$6</c:f>
              <c:numCache>
                <c:formatCode>General</c:formatCode>
                <c:ptCount val="3"/>
              </c:numCache>
            </c:numRef>
          </c:val>
          <c:extLst>
            <c:ext xmlns:c15="http://schemas.microsoft.com/office/drawing/2012/chart" uri="{02D57815-91ED-43cb-92C2-25804820EDAC}">
              <c15:categoryFilterExceptions/>
            </c:ext>
            <c:ext xmlns:c16="http://schemas.microsoft.com/office/drawing/2014/chart" uri="{C3380CC4-5D6E-409C-BE32-E72D297353CC}">
              <c16:uniqueId val="{00000004-E3AD-449C-BEE5-690C9D66F110}"/>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t>Racial Breakdown</a:t>
            </a:r>
          </a:p>
        </c:rich>
      </c:tx>
      <c:layout>
        <c:manualLayout>
          <c:xMode val="edge"/>
          <c:yMode val="edge"/>
          <c:x val="1.4079969908511955E-3"/>
          <c:y val="0.86093260232851809"/>
        </c:manualLayout>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plotArea>
      <c:layout>
        <c:manualLayout>
          <c:layoutTarget val="inner"/>
          <c:xMode val="edge"/>
          <c:yMode val="edge"/>
          <c:x val="0.43280933316965503"/>
          <c:y val="0.18813385507791455"/>
          <c:w val="0.553969935197828"/>
          <c:h val="0.76616223350735546"/>
        </c:manualLayout>
      </c:layout>
      <c:pie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1-D4A8-4F82-93D1-F1A602A15F7F}"/>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3-D4A8-4F82-93D1-F1A602A15F7F}"/>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5-D4A8-4F82-93D1-F1A602A15F7F}"/>
              </c:ext>
            </c:extLst>
          </c:dPt>
          <c:dPt>
            <c:idx val="3"/>
            <c:bubble3D val="0"/>
            <c:spPr>
              <a:solidFill>
                <a:srgbClr val="FF0000"/>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7-D4A8-4F82-93D1-F1A602A15F7F}"/>
              </c:ext>
            </c:extLst>
          </c:dPt>
          <c:dPt>
            <c:idx val="4"/>
            <c:bubble3D val="0"/>
            <c:spPr>
              <a:solidFill>
                <a:schemeClr val="accent4">
                  <a:lumMod val="60000"/>
                  <a:lumOff val="40000"/>
                </a:schemeClr>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9-D4A8-4F82-93D1-F1A602A15F7F}"/>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B-D4A8-4F82-93D1-F1A602A15F7F}"/>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D-D4A8-4F82-93D1-F1A602A15F7F}"/>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F-D4A8-4F82-93D1-F1A602A15F7F}"/>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11-D4A8-4F82-93D1-F1A602A15F7F}"/>
              </c:ext>
            </c:extLst>
          </c:dPt>
          <c:dLbls>
            <c:dLbl>
              <c:idx val="1"/>
              <c:layout>
                <c:manualLayout>
                  <c:x val="-0.42433064547385518"/>
                  <c:y val="0.42209991941840652"/>
                </c:manualLayout>
              </c:layout>
              <c:dLblPos val="bestFit"/>
              <c:showLegendKey val="1"/>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D4A8-4F82-93D1-F1A602A15F7F}"/>
                </c:ext>
              </c:extLst>
            </c:dLbl>
            <c:dLbl>
              <c:idx val="2"/>
              <c:layout>
                <c:manualLayout>
                  <c:x val="-0.45844089748371369"/>
                  <c:y val="0.60050554624566221"/>
                </c:manualLayout>
              </c:layout>
              <c:dLblPos val="bestFit"/>
              <c:showLegendKey val="1"/>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D4A8-4F82-93D1-F1A602A15F7F}"/>
                </c:ext>
              </c:extLst>
            </c:dLbl>
            <c:dLbl>
              <c:idx val="3"/>
              <c:layout>
                <c:manualLayout>
                  <c:x val="-0.5209247350633821"/>
                  <c:y val="0.11900811703575731"/>
                </c:manualLayout>
              </c:layout>
              <c:dLblPos val="bestFit"/>
              <c:showLegendKey val="1"/>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D4A8-4F82-93D1-F1A602A15F7F}"/>
                </c:ext>
              </c:extLst>
            </c:dLbl>
            <c:dLbl>
              <c:idx val="5"/>
              <c:layout>
                <c:manualLayout>
                  <c:x val="-0.58301717997772362"/>
                  <c:y val="0.28347189793818328"/>
                </c:manualLayout>
              </c:layout>
              <c:dLblPos val="bestFit"/>
              <c:showLegendKey val="1"/>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D4A8-4F82-93D1-F1A602A15F7F}"/>
                </c:ext>
              </c:extLst>
            </c:dLbl>
            <c:dLbl>
              <c:idx val="6"/>
              <c:layout>
                <c:manualLayout>
                  <c:x val="-0.21724739129799406"/>
                  <c:y val="2.3715329923188255E-2"/>
                </c:manualLayout>
              </c:layout>
              <c:dLblPos val="bestFit"/>
              <c:showLegendKey val="1"/>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D-D4A8-4F82-93D1-F1A602A15F7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1"/>
            <c:showVal val="0"/>
            <c:showCatName val="1"/>
            <c:showSerName val="0"/>
            <c:showPercent val="1"/>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'Our Workforce Diversity Profile'!$A$7:$I$7</c:f>
              <c:strCache>
                <c:ptCount val="9"/>
                <c:pt idx="0">
                  <c:v>White</c:v>
                </c:pt>
                <c:pt idx="1">
                  <c:v>Black</c:v>
                </c:pt>
                <c:pt idx="2">
                  <c:v>Hispanic</c:v>
                </c:pt>
                <c:pt idx="3">
                  <c:v>Asian</c:v>
                </c:pt>
                <c:pt idx="4">
                  <c:v>Am. Indian</c:v>
                </c:pt>
                <c:pt idx="5">
                  <c:v>P. Islander</c:v>
                </c:pt>
                <c:pt idx="6">
                  <c:v>Two or More</c:v>
                </c:pt>
                <c:pt idx="8">
                  <c:v>Unknown</c:v>
                </c:pt>
              </c:strCache>
            </c:strRef>
          </c:cat>
          <c:val>
            <c:numRef>
              <c:f>'Our Workforce Diversity Profile'!$A$8:$I$8</c:f>
              <c:numCache>
                <c:formatCode>General</c:formatCode>
                <c:ptCount val="9"/>
              </c:numCache>
            </c:numRef>
          </c:val>
          <c:extLst>
            <c:ext xmlns:c16="http://schemas.microsoft.com/office/drawing/2014/chart" uri="{C3380CC4-5D6E-409C-BE32-E72D297353CC}">
              <c16:uniqueId val="{00000012-D4A8-4F82-93D1-F1A602A15F7F}"/>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sz="1400"/>
              <a:t>Salary Breakdown</a:t>
            </a:r>
            <a:r>
              <a:rPr lang="en-US" sz="1400" baseline="0"/>
              <a:t> - </a:t>
            </a:r>
            <a:r>
              <a:rPr lang="en-US" sz="1400"/>
              <a:t>Race</a:t>
            </a:r>
          </a:p>
        </c:rich>
      </c:tx>
      <c:layout>
        <c:manualLayout>
          <c:xMode val="edge"/>
          <c:yMode val="edge"/>
          <c:x val="8.754453951189517E-2"/>
          <c:y val="2.7173962692414452E-2"/>
        </c:manualLayout>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plotArea>
      <c:layout>
        <c:manualLayout>
          <c:layoutTarget val="inner"/>
          <c:xMode val="edge"/>
          <c:yMode val="edge"/>
          <c:x val="7.8099594564017202E-2"/>
          <c:y val="0.17171292343477146"/>
          <c:w val="0.89019685039370078"/>
          <c:h val="0.61498432487605714"/>
        </c:manualLayout>
      </c:layout>
      <c:barChart>
        <c:barDir val="col"/>
        <c:grouping val="percentStacked"/>
        <c:varyColors val="0"/>
        <c:ser>
          <c:idx val="0"/>
          <c:order val="0"/>
          <c:tx>
            <c:strRef>
              <c:f>HIDDEN!$D$15</c:f>
              <c:strCache>
                <c:ptCount val="1"/>
                <c:pt idx="0">
                  <c:v>White</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dLbl>
              <c:idx val="0"/>
              <c:tx>
                <c:strRef>
                  <c:f>HIDDEN!$E$28</c:f>
                  <c:strCache>
                    <c:ptCount val="1"/>
                    <c:pt idx="0">
                      <c:v>#DIV/0!</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{5D0D121C-AC59-41B4-B339-B43D6A42732F}</c15:txfldGUID>
                      <c15:f>HIDDEN!$E$28</c15:f>
                      <c15:dlblFieldTableCache>
                        <c:ptCount val="1"/>
                        <c:pt idx="0">
                          <c:v>#DIV/0!</c:v>
                        </c:pt>
                      </c15:dlblFieldTableCache>
                    </c15:dlblFTEntry>
                  </c15:dlblFieldTable>
                  <c15:showDataLabelsRange val="0"/>
                </c:ext>
                <c:ext xmlns:c16="http://schemas.microsoft.com/office/drawing/2014/chart" uri="{C3380CC4-5D6E-409C-BE32-E72D297353CC}">
                  <c16:uniqueId val="{00000000-CF35-4BFB-9DAA-25F57F6A8C6A}"/>
                </c:ext>
              </c:extLst>
            </c:dLbl>
            <c:dLbl>
              <c:idx val="1"/>
              <c:tx>
                <c:strRef>
                  <c:f>HIDDEN!$F$28</c:f>
                  <c:strCache>
                    <c:ptCount val="1"/>
                    <c:pt idx="0">
                      <c:v>#DIV/0!</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{D6D45618-D7CC-47BF-AA31-7F5E3A750B7A}</c15:txfldGUID>
                      <c15:f>HIDDEN!$F$28</c15:f>
                      <c15:dlblFieldTableCache>
                        <c:ptCount val="1"/>
                        <c:pt idx="0">
                          <c:v>#DIV/0!</c:v>
                        </c:pt>
                      </c15:dlblFieldTableCache>
                    </c15:dlblFTEntry>
                  </c15:dlblFieldTable>
                  <c15:showDataLabelsRange val="0"/>
                </c:ext>
                <c:ext xmlns:c16="http://schemas.microsoft.com/office/drawing/2014/chart" uri="{C3380CC4-5D6E-409C-BE32-E72D297353CC}">
                  <c16:uniqueId val="{00000001-CF35-4BFB-9DAA-25F57F6A8C6A}"/>
                </c:ext>
              </c:extLst>
            </c:dLbl>
            <c:dLbl>
              <c:idx val="2"/>
              <c:tx>
                <c:strRef>
                  <c:f>HIDDEN!$G$28</c:f>
                  <c:strCache>
                    <c:ptCount val="1"/>
                    <c:pt idx="0">
                      <c:v>#DIV/0!</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{863E7CBE-CCB7-4CCD-9C1E-D924EF5B40E4}</c15:txfldGUID>
                      <c15:f>HIDDEN!$G$28</c15:f>
                      <c15:dlblFieldTableCache>
                        <c:ptCount val="1"/>
                        <c:pt idx="0">
                          <c:v>#DIV/0!</c:v>
                        </c:pt>
                      </c15:dlblFieldTableCache>
                    </c15:dlblFTEntry>
                  </c15:dlblFieldTable>
                  <c15:showDataLabelsRange val="0"/>
                </c:ext>
                <c:ext xmlns:c16="http://schemas.microsoft.com/office/drawing/2014/chart" uri="{C3380CC4-5D6E-409C-BE32-E72D297353CC}">
                  <c16:uniqueId val="{00000002-CF35-4BFB-9DAA-25F57F6A8C6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'Our Workforce Diversity Profile'!$B$15:$B$17</c:f>
              <c:strCache>
                <c:ptCount val="3"/>
                <c:pt idx="0">
                  <c:v>≤ 39.9k</c:v>
                </c:pt>
                <c:pt idx="1">
                  <c:v>40.0-69.9k</c:v>
                </c:pt>
                <c:pt idx="2">
                  <c:v>≥70.0k</c:v>
                </c:pt>
              </c:strCache>
            </c:strRef>
          </c:cat>
          <c:val>
            <c:numRef>
              <c:f>HIDDEN!$E$15:$G$15</c:f>
              <c:numCache>
                <c:formatCode>General</c:formatCode>
                <c:ptCount val="3"/>
                <c:pt idx="0">
                  <c:v>0</c:v>
                </c:pt>
                <c:pt idx="1">
                  <c:v>0</c:v>
                </c:pt>
                <c:pt idx="2">
                  <c:v>0</c:v>
                </c:pt>
              </c:numCache>
            </c:numRef>
          </c:val>
          <c:extLst>
            <c:ext xmlns:c16="http://schemas.microsoft.com/office/drawing/2014/chart" uri="{C3380CC4-5D6E-409C-BE32-E72D297353CC}">
              <c16:uniqueId val="{00000003-CF35-4BFB-9DAA-25F57F6A8C6A}"/>
            </c:ext>
          </c:extLst>
        </c:ser>
        <c:ser>
          <c:idx val="10"/>
          <c:order val="10"/>
          <c:tx>
            <c:strRef>
              <c:f>HIDDEN!$D$23</c:f>
              <c:strCache>
                <c:ptCount val="1"/>
                <c:pt idx="0">
                  <c:v>Minority Total</c:v>
                </c:pt>
              </c:strCache>
            </c:strRef>
          </c:tx>
          <c:spPr>
            <a:solidFill>
              <a:srgbClr val="FF00FF"/>
            </a:solidFill>
            <a:ln>
              <a:solidFill>
                <a:srgbClr val="000000"/>
              </a:solidFill>
            </a:ln>
            <a:effectLst>
              <a:outerShdw blurRad="57150" dist="19050" dir="5400000" algn="ctr" rotWithShape="0">
                <a:srgbClr val="000000">
                  <a:alpha val="63000"/>
                </a:srgbClr>
              </a:outerShdw>
            </a:effectLst>
          </c:spPr>
          <c:invertIfNegative val="0"/>
          <c:dLbls>
            <c:dLbl>
              <c:idx val="0"/>
              <c:tx>
                <c:strRef>
                  <c:f>HIDDEN!$E$36</c:f>
                  <c:strCache>
                    <c:ptCount val="1"/>
                    <c:pt idx="0">
                      <c:v>#DIV/0!</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{9CF185CF-1A44-47BB-88C0-FDC0405E7A20}</c15:txfldGUID>
                      <c15:f>HIDDEN!$E$36</c15:f>
                      <c15:dlblFieldTableCache>
                        <c:ptCount val="1"/>
                        <c:pt idx="0">
                          <c:v>#DIV/0!</c:v>
                        </c:pt>
                      </c15:dlblFieldTableCache>
                    </c15:dlblFTEntry>
                  </c15:dlblFieldTable>
                  <c15:showDataLabelsRange val="0"/>
                </c:ext>
                <c:ext xmlns:c16="http://schemas.microsoft.com/office/drawing/2014/chart" uri="{C3380CC4-5D6E-409C-BE32-E72D297353CC}">
                  <c16:uniqueId val="{00000004-CF35-4BFB-9DAA-25F57F6A8C6A}"/>
                </c:ext>
              </c:extLst>
            </c:dLbl>
            <c:dLbl>
              <c:idx val="1"/>
              <c:tx>
                <c:strRef>
                  <c:f>HIDDEN!$F$36</c:f>
                  <c:strCache>
                    <c:ptCount val="1"/>
                    <c:pt idx="0">
                      <c:v>#DIV/0!</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{11FF4E2C-AC08-48B9-B005-CEB4EA6A52C3}</c15:txfldGUID>
                      <c15:f>HIDDEN!$F$36</c15:f>
                      <c15:dlblFieldTableCache>
                        <c:ptCount val="1"/>
                        <c:pt idx="0">
                          <c:v>#DIV/0!</c:v>
                        </c:pt>
                      </c15:dlblFieldTableCache>
                    </c15:dlblFTEntry>
                  </c15:dlblFieldTable>
                  <c15:showDataLabelsRange val="0"/>
                </c:ext>
                <c:ext xmlns:c16="http://schemas.microsoft.com/office/drawing/2014/chart" uri="{C3380CC4-5D6E-409C-BE32-E72D297353CC}">
                  <c16:uniqueId val="{00000005-CF35-4BFB-9DAA-25F57F6A8C6A}"/>
                </c:ext>
              </c:extLst>
            </c:dLbl>
            <c:dLbl>
              <c:idx val="2"/>
              <c:tx>
                <c:strRef>
                  <c:f>HIDDEN!$G$36</c:f>
                  <c:strCache>
                    <c:ptCount val="1"/>
                    <c:pt idx="0">
                      <c:v>#DIV/0!</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{2F393DAC-28C9-4A02-9F83-FAB551B77DC9}</c15:txfldGUID>
                      <c15:f>HIDDEN!$G$36</c15:f>
                      <c15:dlblFieldTableCache>
                        <c:ptCount val="1"/>
                        <c:pt idx="0">
                          <c:v>#DIV/0!</c:v>
                        </c:pt>
                      </c15:dlblFieldTableCache>
                    </c15:dlblFTEntry>
                  </c15:dlblFieldTable>
                  <c15:showDataLabelsRange val="0"/>
                </c:ext>
                <c:ext xmlns:c16="http://schemas.microsoft.com/office/drawing/2014/chart" uri="{C3380CC4-5D6E-409C-BE32-E72D297353CC}">
                  <c16:uniqueId val="{00000006-CF35-4BFB-9DAA-25F57F6A8C6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'Our Workforce Diversity Profile'!$B$15:$B$17</c:f>
              <c:strCache>
                <c:ptCount val="3"/>
                <c:pt idx="0">
                  <c:v>≤ 39.9k</c:v>
                </c:pt>
                <c:pt idx="1">
                  <c:v>40.0-69.9k</c:v>
                </c:pt>
                <c:pt idx="2">
                  <c:v>≥70.0k</c:v>
                </c:pt>
              </c:strCache>
            </c:strRef>
          </c:cat>
          <c:val>
            <c:numRef>
              <c:f>HIDDEN!$E$23:$G$23</c:f>
              <c:numCache>
                <c:formatCode>General</c:formatCode>
                <c:ptCount val="3"/>
                <c:pt idx="0">
                  <c:v>0</c:v>
                </c:pt>
                <c:pt idx="1">
                  <c:v>0</c:v>
                </c:pt>
                <c:pt idx="2">
                  <c:v>0</c:v>
                </c:pt>
              </c:numCache>
            </c:numRef>
          </c:val>
          <c:extLst>
            <c:ext xmlns:c16="http://schemas.microsoft.com/office/drawing/2014/chart" uri="{C3380CC4-5D6E-409C-BE32-E72D297353CC}">
              <c16:uniqueId val="{00000007-CF35-4BFB-9DAA-25F57F6A8C6A}"/>
            </c:ext>
          </c:extLst>
        </c:ser>
        <c:dLbls>
          <c:showLegendKey val="0"/>
          <c:showVal val="0"/>
          <c:showCatName val="0"/>
          <c:showSerName val="0"/>
          <c:showPercent val="0"/>
          <c:showBubbleSize val="0"/>
        </c:dLbls>
        <c:gapWidth val="150"/>
        <c:overlap val="100"/>
        <c:axId val="732318336"/>
        <c:axId val="732314072"/>
        <c:extLst>
          <c:ext xmlns:c15="http://schemas.microsoft.com/office/drawing/2012/chart" uri="{02D57815-91ED-43cb-92C2-25804820EDAC}">
            <c15:filteredBarSeries>
              <c15:ser>
                <c:idx val="1"/>
                <c:order val="1"/>
                <c:tx>
                  <c:strRef>
                    <c:extLst>
                      <c:ext uri="{02D57815-91ED-43cb-92C2-25804820EDAC}">
                        <c15:formulaRef>
                          <c15:sqref>HIDDEN!$D$16</c15:sqref>
                        </c15:formulaRef>
                      </c:ext>
                    </c:extLst>
                    <c:strCache>
                      <c:ptCount val="1"/>
                      <c:pt idx="0">
                        <c:v>Black</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extLst>
                      <c:ext uri="{02D57815-91ED-43cb-92C2-25804820EDAC}">
                        <c15:formulaRef>
                          <c15:sqref>'Our Workforce Diversity Profile'!$B$15:$B$17</c15:sqref>
                        </c15:formulaRef>
                      </c:ext>
                    </c:extLst>
                    <c:strCache>
                      <c:ptCount val="3"/>
                      <c:pt idx="0">
                        <c:v>≤ 39.9k</c:v>
                      </c:pt>
                      <c:pt idx="1">
                        <c:v>40.0-69.9k</c:v>
                      </c:pt>
                      <c:pt idx="2">
                        <c:v>≥70.0k</c:v>
                      </c:pt>
                    </c:strCache>
                  </c:strRef>
                </c:cat>
                <c:val>
                  <c:numRef>
                    <c:extLst>
                      <c:ext uri="{02D57815-91ED-43cb-92C2-25804820EDAC}">
                        <c15:formulaRef>
                          <c15:sqref>HIDDEN!$E$16:$G$16</c15:sqref>
                        </c15:formulaRef>
                      </c:ext>
                    </c:extLst>
                    <c:numCache>
                      <c:formatCode>General</c:formatCode>
                      <c:ptCount val="3"/>
                      <c:pt idx="0">
                        <c:v>0</c:v>
                      </c:pt>
                      <c:pt idx="1">
                        <c:v>0</c:v>
                      </c:pt>
                      <c:pt idx="2">
                        <c:v>0</c:v>
                      </c:pt>
                    </c:numCache>
                  </c:numRef>
                </c:val>
                <c:extLst>
                  <c:ext xmlns:c16="http://schemas.microsoft.com/office/drawing/2014/chart" uri="{C3380CC4-5D6E-409C-BE32-E72D297353CC}">
                    <c16:uniqueId val="{00000008-CF35-4BFB-9DAA-25F57F6A8C6A}"/>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HIDDEN!$D$17</c15:sqref>
                        </c15:formulaRef>
                      </c:ext>
                    </c:extLst>
                    <c:strCache>
                      <c:ptCount val="1"/>
                      <c:pt idx="0">
                        <c:v>Hispanic</c:v>
                      </c:pt>
                    </c:strCache>
                  </c:strRef>
                </c:tx>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extLst xmlns:c15="http://schemas.microsoft.com/office/drawing/2012/chart">
                      <c:ext xmlns:c15="http://schemas.microsoft.com/office/drawing/2012/chart" uri="{02D57815-91ED-43cb-92C2-25804820EDAC}">
                        <c15:formulaRef>
                          <c15:sqref>'Our Workforce Diversity Profile'!$B$15:$B$17</c15:sqref>
                        </c15:formulaRef>
                      </c:ext>
                    </c:extLst>
                    <c:strCache>
                      <c:ptCount val="3"/>
                      <c:pt idx="0">
                        <c:v>≤ 39.9k</c:v>
                      </c:pt>
                      <c:pt idx="1">
                        <c:v>40.0-69.9k</c:v>
                      </c:pt>
                      <c:pt idx="2">
                        <c:v>≥70.0k</c:v>
                      </c:pt>
                    </c:strCache>
                  </c:strRef>
                </c:cat>
                <c:val>
                  <c:numRef>
                    <c:extLst xmlns:c15="http://schemas.microsoft.com/office/drawing/2012/chart">
                      <c:ext xmlns:c15="http://schemas.microsoft.com/office/drawing/2012/chart" uri="{02D57815-91ED-43cb-92C2-25804820EDAC}">
                        <c15:formulaRef>
                          <c15:sqref>HIDDEN!$E$17:$G$17</c15:sqref>
                        </c15:formulaRef>
                      </c:ext>
                    </c:extLst>
                    <c:numCache>
                      <c:formatCode>General</c:formatCode>
                      <c:ptCount val="3"/>
                      <c:pt idx="0">
                        <c:v>0</c:v>
                      </c:pt>
                      <c:pt idx="1">
                        <c:v>0</c:v>
                      </c:pt>
                      <c:pt idx="2">
                        <c:v>0</c:v>
                      </c:pt>
                    </c:numCache>
                  </c:numRef>
                </c:val>
                <c:extLst xmlns:c15="http://schemas.microsoft.com/office/drawing/2012/chart">
                  <c:ext xmlns:c16="http://schemas.microsoft.com/office/drawing/2014/chart" uri="{C3380CC4-5D6E-409C-BE32-E72D297353CC}">
                    <c16:uniqueId val="{00000009-CF35-4BFB-9DAA-25F57F6A8C6A}"/>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HIDDEN!$D$18</c15:sqref>
                        </c15:formulaRef>
                      </c:ext>
                    </c:extLst>
                    <c:strCache>
                      <c:ptCount val="1"/>
                      <c:pt idx="0">
                        <c:v>Asian</c:v>
                      </c:pt>
                    </c:strCache>
                  </c:strRef>
                </c:tx>
                <c:spPr>
                  <a:solidFill>
                    <a:srgbClr val="FF0000"/>
                  </a:solidFill>
                  <a:ln>
                    <a:noFill/>
                  </a:ln>
                  <a:effectLst>
                    <a:outerShdw blurRad="57150" dist="19050" dir="5400000" algn="ctr" rotWithShape="0">
                      <a:srgbClr val="000000">
                        <a:alpha val="63000"/>
                      </a:srgbClr>
                    </a:outerShdw>
                  </a:effectLst>
                </c:spPr>
                <c:invertIfNegative val="0"/>
                <c:cat>
                  <c:strRef>
                    <c:extLst xmlns:c15="http://schemas.microsoft.com/office/drawing/2012/chart">
                      <c:ext xmlns:c15="http://schemas.microsoft.com/office/drawing/2012/chart" uri="{02D57815-91ED-43cb-92C2-25804820EDAC}">
                        <c15:formulaRef>
                          <c15:sqref>'Our Workforce Diversity Profile'!$B$15:$B$17</c15:sqref>
                        </c15:formulaRef>
                      </c:ext>
                    </c:extLst>
                    <c:strCache>
                      <c:ptCount val="3"/>
                      <c:pt idx="0">
                        <c:v>≤ 39.9k</c:v>
                      </c:pt>
                      <c:pt idx="1">
                        <c:v>40.0-69.9k</c:v>
                      </c:pt>
                      <c:pt idx="2">
                        <c:v>≥70.0k</c:v>
                      </c:pt>
                    </c:strCache>
                  </c:strRef>
                </c:cat>
                <c:val>
                  <c:numRef>
                    <c:extLst xmlns:c15="http://schemas.microsoft.com/office/drawing/2012/chart">
                      <c:ext xmlns:c15="http://schemas.microsoft.com/office/drawing/2012/chart" uri="{02D57815-91ED-43cb-92C2-25804820EDAC}">
                        <c15:formulaRef>
                          <c15:sqref>HIDDEN!$E$18:$G$18</c15:sqref>
                        </c15:formulaRef>
                      </c:ext>
                    </c:extLst>
                    <c:numCache>
                      <c:formatCode>General</c:formatCode>
                      <c:ptCount val="3"/>
                      <c:pt idx="0">
                        <c:v>0</c:v>
                      </c:pt>
                      <c:pt idx="1">
                        <c:v>0</c:v>
                      </c:pt>
                      <c:pt idx="2">
                        <c:v>0</c:v>
                      </c:pt>
                    </c:numCache>
                  </c:numRef>
                </c:val>
                <c:extLst xmlns:c15="http://schemas.microsoft.com/office/drawing/2012/chart">
                  <c:ext xmlns:c16="http://schemas.microsoft.com/office/drawing/2014/chart" uri="{C3380CC4-5D6E-409C-BE32-E72D297353CC}">
                    <c16:uniqueId val="{0000000A-CF35-4BFB-9DAA-25F57F6A8C6A}"/>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HIDDEN!$D$19</c15:sqref>
                        </c15:formulaRef>
                      </c:ext>
                    </c:extLst>
                    <c:strCache>
                      <c:ptCount val="1"/>
                      <c:pt idx="0">
                        <c:v>Am. Indian</c:v>
                      </c:pt>
                    </c:strCache>
                  </c:strRef>
                </c:tx>
                <c:spPr>
                  <a:solidFill>
                    <a:schemeClr val="accent4">
                      <a:lumMod val="60000"/>
                      <a:lumOff val="40000"/>
                    </a:schemeClr>
                  </a:solidFill>
                  <a:ln>
                    <a:noFill/>
                  </a:ln>
                  <a:effectLst>
                    <a:outerShdw blurRad="57150" dist="19050" dir="5400000" algn="ctr" rotWithShape="0">
                      <a:srgbClr val="000000">
                        <a:alpha val="63000"/>
                      </a:srgbClr>
                    </a:outerShdw>
                  </a:effectLst>
                </c:spPr>
                <c:invertIfNegative val="0"/>
                <c:cat>
                  <c:strRef>
                    <c:extLst xmlns:c15="http://schemas.microsoft.com/office/drawing/2012/chart">
                      <c:ext xmlns:c15="http://schemas.microsoft.com/office/drawing/2012/chart" uri="{02D57815-91ED-43cb-92C2-25804820EDAC}">
                        <c15:formulaRef>
                          <c15:sqref>'Our Workforce Diversity Profile'!$B$15:$B$17</c15:sqref>
                        </c15:formulaRef>
                      </c:ext>
                    </c:extLst>
                    <c:strCache>
                      <c:ptCount val="3"/>
                      <c:pt idx="0">
                        <c:v>≤ 39.9k</c:v>
                      </c:pt>
                      <c:pt idx="1">
                        <c:v>40.0-69.9k</c:v>
                      </c:pt>
                      <c:pt idx="2">
                        <c:v>≥70.0k</c:v>
                      </c:pt>
                    </c:strCache>
                  </c:strRef>
                </c:cat>
                <c:val>
                  <c:numRef>
                    <c:extLst xmlns:c15="http://schemas.microsoft.com/office/drawing/2012/chart">
                      <c:ext xmlns:c15="http://schemas.microsoft.com/office/drawing/2012/chart" uri="{02D57815-91ED-43cb-92C2-25804820EDAC}">
                        <c15:formulaRef>
                          <c15:sqref>HIDDEN!$E$19:$G$19</c15:sqref>
                        </c15:formulaRef>
                      </c:ext>
                    </c:extLst>
                    <c:numCache>
                      <c:formatCode>General</c:formatCode>
                      <c:ptCount val="3"/>
                      <c:pt idx="0">
                        <c:v>0</c:v>
                      </c:pt>
                      <c:pt idx="1">
                        <c:v>0</c:v>
                      </c:pt>
                      <c:pt idx="2">
                        <c:v>0</c:v>
                      </c:pt>
                    </c:numCache>
                  </c:numRef>
                </c:val>
                <c:extLst xmlns:c15="http://schemas.microsoft.com/office/drawing/2012/chart">
                  <c:ext xmlns:c16="http://schemas.microsoft.com/office/drawing/2014/chart" uri="{C3380CC4-5D6E-409C-BE32-E72D297353CC}">
                    <c16:uniqueId val="{0000000B-CF35-4BFB-9DAA-25F57F6A8C6A}"/>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HIDDEN!$D$20</c15:sqref>
                        </c15:formulaRef>
                      </c:ext>
                    </c:extLst>
                    <c:strCache>
                      <c:ptCount val="1"/>
                      <c:pt idx="0">
                        <c:v>P. Islander</c:v>
                      </c:pt>
                    </c:strCache>
                  </c:strRef>
                </c:tx>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extLst xmlns:c15="http://schemas.microsoft.com/office/drawing/2012/chart">
                      <c:ext xmlns:c15="http://schemas.microsoft.com/office/drawing/2012/chart" uri="{02D57815-91ED-43cb-92C2-25804820EDAC}">
                        <c15:formulaRef>
                          <c15:sqref>'Our Workforce Diversity Profile'!$B$15:$B$17</c15:sqref>
                        </c15:formulaRef>
                      </c:ext>
                    </c:extLst>
                    <c:strCache>
                      <c:ptCount val="3"/>
                      <c:pt idx="0">
                        <c:v>≤ 39.9k</c:v>
                      </c:pt>
                      <c:pt idx="1">
                        <c:v>40.0-69.9k</c:v>
                      </c:pt>
                      <c:pt idx="2">
                        <c:v>≥70.0k</c:v>
                      </c:pt>
                    </c:strCache>
                  </c:strRef>
                </c:cat>
                <c:val>
                  <c:numRef>
                    <c:extLst xmlns:c15="http://schemas.microsoft.com/office/drawing/2012/chart">
                      <c:ext xmlns:c15="http://schemas.microsoft.com/office/drawing/2012/chart" uri="{02D57815-91ED-43cb-92C2-25804820EDAC}">
                        <c15:formulaRef>
                          <c15:sqref>HIDDEN!$E$20:$G$20</c15:sqref>
                        </c15:formulaRef>
                      </c:ext>
                    </c:extLst>
                    <c:numCache>
                      <c:formatCode>General</c:formatCode>
                      <c:ptCount val="3"/>
                      <c:pt idx="0">
                        <c:v>0</c:v>
                      </c:pt>
                      <c:pt idx="1">
                        <c:v>0</c:v>
                      </c:pt>
                      <c:pt idx="2">
                        <c:v>0</c:v>
                      </c:pt>
                    </c:numCache>
                  </c:numRef>
                </c:val>
                <c:extLst xmlns:c15="http://schemas.microsoft.com/office/drawing/2012/chart">
                  <c:ext xmlns:c16="http://schemas.microsoft.com/office/drawing/2014/chart" uri="{C3380CC4-5D6E-409C-BE32-E72D297353CC}">
                    <c16:uniqueId val="{0000000C-CF35-4BFB-9DAA-25F57F6A8C6A}"/>
                  </c:ext>
                </c:extLst>
              </c15:ser>
            </c15:filteredBarSeries>
            <c15:filteredBarSeries>
              <c15:ser>
                <c:idx val="6"/>
                <c:order val="6"/>
                <c:tx>
                  <c:strRef>
                    <c:extLst xmlns:c15="http://schemas.microsoft.com/office/drawing/2012/chart">
                      <c:ext xmlns:c15="http://schemas.microsoft.com/office/drawing/2012/chart" uri="{02D57815-91ED-43cb-92C2-25804820EDAC}">
                        <c15:formulaRef>
                          <c15:sqref>HIDDEN!$D$21</c15:sqref>
                        </c15:formulaRef>
                      </c:ext>
                    </c:extLst>
                    <c:strCache>
                      <c:ptCount val="1"/>
                      <c:pt idx="0">
                        <c:v>≥2 Races</c:v>
                      </c:pt>
                    </c:strCache>
                  </c:strRef>
                </c:tx>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extLst xmlns:c15="http://schemas.microsoft.com/office/drawing/2012/chart">
                      <c:ext xmlns:c15="http://schemas.microsoft.com/office/drawing/2012/chart" uri="{02D57815-91ED-43cb-92C2-25804820EDAC}">
                        <c15:formulaRef>
                          <c15:sqref>'Our Workforce Diversity Profile'!$B$15:$B$17</c15:sqref>
                        </c15:formulaRef>
                      </c:ext>
                    </c:extLst>
                    <c:strCache>
                      <c:ptCount val="3"/>
                      <c:pt idx="0">
                        <c:v>≤ 39.9k</c:v>
                      </c:pt>
                      <c:pt idx="1">
                        <c:v>40.0-69.9k</c:v>
                      </c:pt>
                      <c:pt idx="2">
                        <c:v>≥70.0k</c:v>
                      </c:pt>
                    </c:strCache>
                  </c:strRef>
                </c:cat>
                <c:val>
                  <c:numRef>
                    <c:extLst xmlns:c15="http://schemas.microsoft.com/office/drawing/2012/chart">
                      <c:ext xmlns:c15="http://schemas.microsoft.com/office/drawing/2012/chart" uri="{02D57815-91ED-43cb-92C2-25804820EDAC}">
                        <c15:formulaRef>
                          <c15:sqref>HIDDEN!$E$21:$G$21</c15:sqref>
                        </c15:formulaRef>
                      </c:ext>
                    </c:extLst>
                    <c:numCache>
                      <c:formatCode>General</c:formatCode>
                      <c:ptCount val="3"/>
                      <c:pt idx="0">
                        <c:v>0</c:v>
                      </c:pt>
                      <c:pt idx="1">
                        <c:v>0</c:v>
                      </c:pt>
                      <c:pt idx="2">
                        <c:v>0</c:v>
                      </c:pt>
                    </c:numCache>
                  </c:numRef>
                </c:val>
                <c:extLst xmlns:c15="http://schemas.microsoft.com/office/drawing/2012/chart">
                  <c:ext xmlns:c16="http://schemas.microsoft.com/office/drawing/2014/chart" uri="{C3380CC4-5D6E-409C-BE32-E72D297353CC}">
                    <c16:uniqueId val="{0000000D-CF35-4BFB-9DAA-25F57F6A8C6A}"/>
                  </c:ext>
                </c:extLst>
              </c15:ser>
            </c15:filteredBarSeries>
            <c15:filteredBarSeries>
              <c15:ser>
                <c:idx val="7"/>
                <c:order val="7"/>
                <c:tx>
                  <c:strRef>
                    <c:extLst xmlns:c15="http://schemas.microsoft.com/office/drawing/2012/chart">
                      <c:ext xmlns:c15="http://schemas.microsoft.com/office/drawing/2012/chart" uri="{02D57815-91ED-43cb-92C2-25804820EDAC}">
                        <c15:formulaRef>
                          <c15:sqref>HIDDEN!$D$22</c15:sqref>
                        </c15:formulaRef>
                      </c:ext>
                    </c:extLst>
                    <c:strCache>
                      <c:ptCount val="1"/>
                      <c:pt idx="0">
                        <c:v>Unknown</c:v>
                      </c:pt>
                    </c:strCache>
                  </c:strRef>
                </c:tx>
                <c:spPr>
                  <a:solidFill>
                    <a:srgbClr val="7030A0"/>
                  </a:solidFill>
                  <a:ln>
                    <a:noFill/>
                  </a:ln>
                  <a:effectLst>
                    <a:outerShdw blurRad="57150" dist="19050" dir="5400000" algn="ctr" rotWithShape="0">
                      <a:srgbClr val="000000">
                        <a:alpha val="63000"/>
                      </a:srgbClr>
                    </a:outerShdw>
                  </a:effectLst>
                </c:spPr>
                <c:invertIfNegative val="0"/>
                <c:cat>
                  <c:strRef>
                    <c:extLst xmlns:c15="http://schemas.microsoft.com/office/drawing/2012/chart">
                      <c:ext xmlns:c15="http://schemas.microsoft.com/office/drawing/2012/chart" uri="{02D57815-91ED-43cb-92C2-25804820EDAC}">
                        <c15:formulaRef>
                          <c15:sqref>'Our Workforce Diversity Profile'!$B$15:$B$17</c15:sqref>
                        </c15:formulaRef>
                      </c:ext>
                    </c:extLst>
                    <c:strCache>
                      <c:ptCount val="3"/>
                      <c:pt idx="0">
                        <c:v>≤ 39.9k</c:v>
                      </c:pt>
                      <c:pt idx="1">
                        <c:v>40.0-69.9k</c:v>
                      </c:pt>
                      <c:pt idx="2">
                        <c:v>≥70.0k</c:v>
                      </c:pt>
                    </c:strCache>
                  </c:strRef>
                </c:cat>
                <c:val>
                  <c:numRef>
                    <c:extLst xmlns:c15="http://schemas.microsoft.com/office/drawing/2012/chart">
                      <c:ext xmlns:c15="http://schemas.microsoft.com/office/drawing/2012/chart" uri="{02D57815-91ED-43cb-92C2-25804820EDAC}">
                        <c15:formulaRef>
                          <c15:sqref>HIDDEN!$E$22:$G$22</c15:sqref>
                        </c15:formulaRef>
                      </c:ext>
                    </c:extLst>
                    <c:numCache>
                      <c:formatCode>General</c:formatCode>
                      <c:ptCount val="3"/>
                      <c:pt idx="0">
                        <c:v>0</c:v>
                      </c:pt>
                      <c:pt idx="1">
                        <c:v>0</c:v>
                      </c:pt>
                      <c:pt idx="2">
                        <c:v>0</c:v>
                      </c:pt>
                    </c:numCache>
                  </c:numRef>
                </c:val>
                <c:extLst xmlns:c15="http://schemas.microsoft.com/office/drawing/2012/chart">
                  <c:ext xmlns:c16="http://schemas.microsoft.com/office/drawing/2014/chart" uri="{C3380CC4-5D6E-409C-BE32-E72D297353CC}">
                    <c16:uniqueId val="{0000000E-CF35-4BFB-9DAA-25F57F6A8C6A}"/>
                  </c:ext>
                </c:extLst>
              </c15:ser>
            </c15:filteredBarSeries>
            <c15:filteredBarSeries>
              <c15:ser>
                <c:idx val="8"/>
                <c:order val="8"/>
                <c:tx>
                  <c:strRef>
                    <c:extLst xmlns:c15="http://schemas.microsoft.com/office/drawing/2012/chart">
                      <c:ext xmlns:c15="http://schemas.microsoft.com/office/drawing/2012/chart" uri="{02D57815-91ED-43cb-92C2-25804820EDAC}">
                        <c15:formulaRef>
                          <c15:sqref>HIDDEN!$D$13</c15:sqref>
                        </c15:formulaRef>
                      </c:ext>
                    </c:extLst>
                    <c:strCache>
                      <c:ptCount val="1"/>
                      <c:pt idx="0">
                        <c:v>Male</c:v>
                      </c:pt>
                    </c:strCache>
                  </c:strRef>
                </c:tx>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extLst xmlns:c15="http://schemas.microsoft.com/office/drawing/2012/chart">
                      <c:ext xmlns:c15="http://schemas.microsoft.com/office/drawing/2012/chart" uri="{02D57815-91ED-43cb-92C2-25804820EDAC}">
                        <c15:formulaRef>
                          <c15:sqref>'Our Workforce Diversity Profile'!$B$15:$B$17</c15:sqref>
                        </c15:formulaRef>
                      </c:ext>
                    </c:extLst>
                    <c:strCache>
                      <c:ptCount val="3"/>
                      <c:pt idx="0">
                        <c:v>≤ 39.9k</c:v>
                      </c:pt>
                      <c:pt idx="1">
                        <c:v>40.0-69.9k</c:v>
                      </c:pt>
                      <c:pt idx="2">
                        <c:v>≥70.0k</c:v>
                      </c:pt>
                    </c:strCache>
                  </c:strRef>
                </c:cat>
                <c:val>
                  <c:numRef>
                    <c:extLst xmlns:c15="http://schemas.microsoft.com/office/drawing/2012/chart">
                      <c:ext xmlns:c15="http://schemas.microsoft.com/office/drawing/2012/chart" uri="{02D57815-91ED-43cb-92C2-25804820EDAC}">
                        <c15:formulaRef>
                          <c15:sqref>HIDDEN!$E$13:$G$13</c15:sqref>
                        </c15:formulaRef>
                      </c:ext>
                    </c:extLst>
                    <c:numCache>
                      <c:formatCode>General</c:formatCode>
                      <c:ptCount val="3"/>
                      <c:pt idx="0">
                        <c:v>0</c:v>
                      </c:pt>
                      <c:pt idx="1">
                        <c:v>0</c:v>
                      </c:pt>
                      <c:pt idx="2">
                        <c:v>0</c:v>
                      </c:pt>
                    </c:numCache>
                  </c:numRef>
                </c:val>
                <c:extLst xmlns:c15="http://schemas.microsoft.com/office/drawing/2012/chart">
                  <c:ext xmlns:c16="http://schemas.microsoft.com/office/drawing/2014/chart" uri="{C3380CC4-5D6E-409C-BE32-E72D297353CC}">
                    <c16:uniqueId val="{0000000F-CF35-4BFB-9DAA-25F57F6A8C6A}"/>
                  </c:ext>
                </c:extLst>
              </c15:ser>
            </c15:filteredBarSeries>
            <c15:filteredBarSeries>
              <c15:ser>
                <c:idx val="9"/>
                <c:order val="9"/>
                <c:tx>
                  <c:strRef>
                    <c:extLst xmlns:c15="http://schemas.microsoft.com/office/drawing/2012/chart">
                      <c:ext xmlns:c15="http://schemas.microsoft.com/office/drawing/2012/chart" uri="{02D57815-91ED-43cb-92C2-25804820EDAC}">
                        <c15:formulaRef>
                          <c15:sqref>HIDDEN!$D$14</c15:sqref>
                        </c15:formulaRef>
                      </c:ext>
                    </c:extLst>
                    <c:strCache>
                      <c:ptCount val="1"/>
                      <c:pt idx="0">
                        <c:v>Female</c:v>
                      </c:pt>
                    </c:strCache>
                  </c:strRef>
                </c:tx>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extLst xmlns:c15="http://schemas.microsoft.com/office/drawing/2012/chart">
                      <c:ext xmlns:c15="http://schemas.microsoft.com/office/drawing/2012/chart" uri="{02D57815-91ED-43cb-92C2-25804820EDAC}">
                        <c15:formulaRef>
                          <c15:sqref>'Our Workforce Diversity Profile'!$B$15:$B$17</c15:sqref>
                        </c15:formulaRef>
                      </c:ext>
                    </c:extLst>
                    <c:strCache>
                      <c:ptCount val="3"/>
                      <c:pt idx="0">
                        <c:v>≤ 39.9k</c:v>
                      </c:pt>
                      <c:pt idx="1">
                        <c:v>40.0-69.9k</c:v>
                      </c:pt>
                      <c:pt idx="2">
                        <c:v>≥70.0k</c:v>
                      </c:pt>
                    </c:strCache>
                  </c:strRef>
                </c:cat>
                <c:val>
                  <c:numRef>
                    <c:extLst xmlns:c15="http://schemas.microsoft.com/office/drawing/2012/chart">
                      <c:ext xmlns:c15="http://schemas.microsoft.com/office/drawing/2012/chart" uri="{02D57815-91ED-43cb-92C2-25804820EDAC}">
                        <c15:formulaRef>
                          <c15:sqref>HIDDEN!$E$14:$G$14</c15:sqref>
                        </c15:formulaRef>
                      </c:ext>
                    </c:extLst>
                    <c:numCache>
                      <c:formatCode>General</c:formatCode>
                      <c:ptCount val="3"/>
                      <c:pt idx="0">
                        <c:v>0</c:v>
                      </c:pt>
                      <c:pt idx="1">
                        <c:v>0</c:v>
                      </c:pt>
                      <c:pt idx="2">
                        <c:v>0</c:v>
                      </c:pt>
                    </c:numCache>
                  </c:numRef>
                </c:val>
                <c:extLst xmlns:c15="http://schemas.microsoft.com/office/drawing/2012/chart">
                  <c:ext xmlns:c16="http://schemas.microsoft.com/office/drawing/2014/chart" uri="{C3380CC4-5D6E-409C-BE32-E72D297353CC}">
                    <c16:uniqueId val="{00000010-CF35-4BFB-9DAA-25F57F6A8C6A}"/>
                  </c:ext>
                </c:extLst>
              </c15:ser>
            </c15:filteredBarSeries>
          </c:ext>
        </c:extLst>
      </c:barChart>
      <c:catAx>
        <c:axId val="732318336"/>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732314072"/>
        <c:crosses val="autoZero"/>
        <c:auto val="1"/>
        <c:lblAlgn val="ctr"/>
        <c:lblOffset val="100"/>
        <c:noMultiLvlLbl val="0"/>
      </c:catAx>
      <c:valAx>
        <c:axId val="732314072"/>
        <c:scaling>
          <c:orientation val="minMax"/>
          <c:min val="0"/>
        </c:scaling>
        <c:delete val="0"/>
        <c:axPos val="l"/>
        <c:majorGridlines>
          <c:spPr>
            <a:ln w="9525" cap="flat" cmpd="sng" algn="ctr">
              <a:solidFill>
                <a:schemeClr val="lt1">
                  <a:lumMod val="95000"/>
                  <a:alpha val="1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732318336"/>
        <c:crosses val="autoZero"/>
        <c:crossBetween val="between"/>
      </c:valAx>
      <c:spPr>
        <a:noFill/>
        <a:ln>
          <a:noFill/>
        </a:ln>
        <a:effectLst/>
      </c:spPr>
    </c:plotArea>
    <c:legend>
      <c:legendPos val="b"/>
      <c:layout>
        <c:manualLayout>
          <c:xMode val="edge"/>
          <c:yMode val="edge"/>
          <c:x val="1.2983530708267693E-2"/>
          <c:y val="0.86947685756147952"/>
          <c:w val="0.96233049953360406"/>
          <c:h val="0.1037493807249997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sz="1400"/>
              <a:t>Salary</a:t>
            </a:r>
            <a:r>
              <a:rPr lang="en-US" sz="1400" baseline="0"/>
              <a:t> Breakdown - Gender</a:t>
            </a:r>
            <a:endParaRPr lang="en-US" sz="1400"/>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plotArea>
      <c:layout>
        <c:manualLayout>
          <c:layoutTarget val="inner"/>
          <c:xMode val="edge"/>
          <c:yMode val="edge"/>
          <c:x val="7.8099594564017202E-2"/>
          <c:y val="0.17171292343477146"/>
          <c:w val="0.89019685039370078"/>
          <c:h val="0.61498432487605714"/>
        </c:manualLayout>
      </c:layout>
      <c:barChart>
        <c:barDir val="col"/>
        <c:grouping val="percentStacked"/>
        <c:varyColors val="0"/>
        <c:ser>
          <c:idx val="8"/>
          <c:order val="8"/>
          <c:tx>
            <c:strRef>
              <c:f>HIDDEN!$D$13</c:f>
              <c:strCache>
                <c:ptCount val="1"/>
                <c:pt idx="0">
                  <c:v>Male</c:v>
                </c:pt>
              </c:strCache>
              <c:extLst xmlns:c15="http://schemas.microsoft.com/office/drawing/2012/chart"/>
            </c:strRef>
          </c:tx>
          <c:spPr>
            <a:solidFill>
              <a:srgbClr val="CC66FF"/>
            </a:solidFill>
            <a:ln>
              <a:noFill/>
            </a:ln>
            <a:effectLst>
              <a:outerShdw blurRad="57150" dist="19050" dir="5400000" algn="ctr" rotWithShape="0">
                <a:srgbClr val="000000">
                  <a:alpha val="63000"/>
                </a:srgbClr>
              </a:outerShdw>
            </a:effectLst>
          </c:spPr>
          <c:invertIfNegative val="0"/>
          <c:dLbls>
            <c:dLbl>
              <c:idx val="0"/>
              <c:tx>
                <c:strRef>
                  <c:f>HIDDEN!$E$26</c:f>
                  <c:strCache>
                    <c:ptCount val="1"/>
                    <c:pt idx="0">
                      <c:v>#DIV/0!</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{16E25FCA-E34A-4523-A0DE-700A9BF88520}</c15:txfldGUID>
                      <c15:f>HIDDEN!$E$26</c15:f>
                      <c15:dlblFieldTableCache>
                        <c:ptCount val="1"/>
                        <c:pt idx="0">
                          <c:v>#DIV/0!</c:v>
                        </c:pt>
                      </c15:dlblFieldTableCache>
                    </c15:dlblFTEntry>
                  </c15:dlblFieldTable>
                  <c15:showDataLabelsRange val="0"/>
                </c:ext>
                <c:ext xmlns:c16="http://schemas.microsoft.com/office/drawing/2014/chart" uri="{C3380CC4-5D6E-409C-BE32-E72D297353CC}">
                  <c16:uniqueId val="{00000000-5D4F-4AAC-A41C-42FD1BE91C08}"/>
                </c:ext>
              </c:extLst>
            </c:dLbl>
            <c:dLbl>
              <c:idx val="1"/>
              <c:tx>
                <c:strRef>
                  <c:f>HIDDEN!$F$26</c:f>
                  <c:strCache>
                    <c:ptCount val="1"/>
                    <c:pt idx="0">
                      <c:v>#DIV/0!</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{05E2B882-91C6-44C6-8104-DC1934C80F6A}</c15:txfldGUID>
                      <c15:f>HIDDEN!$F$26</c15:f>
                      <c15:dlblFieldTableCache>
                        <c:ptCount val="1"/>
                        <c:pt idx="0">
                          <c:v>#DIV/0!</c:v>
                        </c:pt>
                      </c15:dlblFieldTableCache>
                    </c15:dlblFTEntry>
                  </c15:dlblFieldTable>
                  <c15:showDataLabelsRange val="0"/>
                </c:ext>
                <c:ext xmlns:c16="http://schemas.microsoft.com/office/drawing/2014/chart" uri="{C3380CC4-5D6E-409C-BE32-E72D297353CC}">
                  <c16:uniqueId val="{00000001-5D4F-4AAC-A41C-42FD1BE91C08}"/>
                </c:ext>
              </c:extLst>
            </c:dLbl>
            <c:dLbl>
              <c:idx val="2"/>
              <c:tx>
                <c:strRef>
                  <c:f>HIDDEN!$G$26</c:f>
                  <c:strCache>
                    <c:ptCount val="1"/>
                    <c:pt idx="0">
                      <c:v>#DIV/0!</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{972DCB6D-682E-4DC3-9AF8-81E4ABF68F09}</c15:txfldGUID>
                      <c15:f>HIDDEN!$G$26</c15:f>
                      <c15:dlblFieldTableCache>
                        <c:ptCount val="1"/>
                        <c:pt idx="0">
                          <c:v>#DIV/0!</c:v>
                        </c:pt>
                      </c15:dlblFieldTableCache>
                    </c15:dlblFTEntry>
                  </c15:dlblFieldTable>
                  <c15:showDataLabelsRange val="0"/>
                </c:ext>
                <c:ext xmlns:c16="http://schemas.microsoft.com/office/drawing/2014/chart" uri="{C3380CC4-5D6E-409C-BE32-E72D297353CC}">
                  <c16:uniqueId val="{00000002-5D4F-4AAC-A41C-42FD1BE91C0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'Our Workforce Diversity Profile'!$B$11:$B$13</c:f>
              <c:strCache>
                <c:ptCount val="3"/>
                <c:pt idx="0">
                  <c:v>≤ 39.9k</c:v>
                </c:pt>
                <c:pt idx="1">
                  <c:v>40.0-69.9k</c:v>
                </c:pt>
                <c:pt idx="2">
                  <c:v>≥70.0k</c:v>
                </c:pt>
              </c:strCache>
            </c:strRef>
          </c:cat>
          <c:val>
            <c:numRef>
              <c:f>HIDDEN!$E$13:$G$13</c:f>
              <c:numCache>
                <c:formatCode>General</c:formatCode>
                <c:ptCount val="3"/>
                <c:pt idx="0">
                  <c:v>0</c:v>
                </c:pt>
                <c:pt idx="1">
                  <c:v>0</c:v>
                </c:pt>
                <c:pt idx="2">
                  <c:v>0</c:v>
                </c:pt>
              </c:numCache>
              <c:extLst xmlns:c15="http://schemas.microsoft.com/office/drawing/2012/chart"/>
            </c:numRef>
          </c:val>
          <c:extLst>
            <c:ext xmlns:c16="http://schemas.microsoft.com/office/drawing/2014/chart" uri="{C3380CC4-5D6E-409C-BE32-E72D297353CC}">
              <c16:uniqueId val="{00000003-5D4F-4AAC-A41C-42FD1BE91C08}"/>
            </c:ext>
          </c:extLst>
        </c:ser>
        <c:ser>
          <c:idx val="9"/>
          <c:order val="9"/>
          <c:tx>
            <c:strRef>
              <c:f>HIDDEN!$D$14</c:f>
              <c:strCache>
                <c:ptCount val="1"/>
                <c:pt idx="0">
                  <c:v>Female</c:v>
                </c:pt>
              </c:strCache>
              <c:extLst xmlns:c15="http://schemas.microsoft.com/office/drawing/2012/chart"/>
            </c:strRef>
          </c:tx>
          <c:spPr>
            <a:solidFill>
              <a:srgbClr val="99FF99"/>
            </a:solidFill>
            <a:ln>
              <a:noFill/>
            </a:ln>
            <a:effectLst>
              <a:outerShdw blurRad="57150" dist="19050" dir="5400000" algn="ctr" rotWithShape="0">
                <a:srgbClr val="000000">
                  <a:alpha val="63000"/>
                </a:srgbClr>
              </a:outerShdw>
            </a:effectLst>
          </c:spPr>
          <c:invertIfNegative val="0"/>
          <c:dLbls>
            <c:dLbl>
              <c:idx val="0"/>
              <c:tx>
                <c:strRef>
                  <c:f>HIDDEN!$E$27</c:f>
                  <c:strCache>
                    <c:ptCount val="1"/>
                    <c:pt idx="0">
                      <c:v>#DIV/0!</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{8F86349C-FE6D-4752-96BD-431D150F1AF3}</c15:txfldGUID>
                      <c15:f>HIDDEN!$E$27</c15:f>
                      <c15:dlblFieldTableCache>
                        <c:ptCount val="1"/>
                        <c:pt idx="0">
                          <c:v>#DIV/0!</c:v>
                        </c:pt>
                      </c15:dlblFieldTableCache>
                    </c15:dlblFTEntry>
                  </c15:dlblFieldTable>
                  <c15:showDataLabelsRange val="0"/>
                </c:ext>
                <c:ext xmlns:c16="http://schemas.microsoft.com/office/drawing/2014/chart" uri="{C3380CC4-5D6E-409C-BE32-E72D297353CC}">
                  <c16:uniqueId val="{00000004-5D4F-4AAC-A41C-42FD1BE91C08}"/>
                </c:ext>
              </c:extLst>
            </c:dLbl>
            <c:dLbl>
              <c:idx val="1"/>
              <c:tx>
                <c:strRef>
                  <c:f>HIDDEN!$F$27</c:f>
                  <c:strCache>
                    <c:ptCount val="1"/>
                    <c:pt idx="0">
                      <c:v>#DIV/0!</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{CFA44780-C88B-4F75-A7DA-6287F63B4A8B}</c15:txfldGUID>
                      <c15:f>HIDDEN!$F$27</c15:f>
                      <c15:dlblFieldTableCache>
                        <c:ptCount val="1"/>
                        <c:pt idx="0">
                          <c:v>#DIV/0!</c:v>
                        </c:pt>
                      </c15:dlblFieldTableCache>
                    </c15:dlblFTEntry>
                  </c15:dlblFieldTable>
                  <c15:showDataLabelsRange val="0"/>
                </c:ext>
                <c:ext xmlns:c16="http://schemas.microsoft.com/office/drawing/2014/chart" uri="{C3380CC4-5D6E-409C-BE32-E72D297353CC}">
                  <c16:uniqueId val="{00000005-5D4F-4AAC-A41C-42FD1BE91C08}"/>
                </c:ext>
              </c:extLst>
            </c:dLbl>
            <c:dLbl>
              <c:idx val="2"/>
              <c:tx>
                <c:strRef>
                  <c:f>HIDDEN!$G$27</c:f>
                  <c:strCache>
                    <c:ptCount val="1"/>
                    <c:pt idx="0">
                      <c:v>#DIV/0!</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{4197F8FC-206A-4DFB-9977-E3E30F8117D3}</c15:txfldGUID>
                      <c15:f>HIDDEN!$G$27</c15:f>
                      <c15:dlblFieldTableCache>
                        <c:ptCount val="1"/>
                        <c:pt idx="0">
                          <c:v>#DIV/0!</c:v>
                        </c:pt>
                      </c15:dlblFieldTableCache>
                    </c15:dlblFTEntry>
                  </c15:dlblFieldTable>
                  <c15:showDataLabelsRange val="0"/>
                </c:ext>
                <c:ext xmlns:c16="http://schemas.microsoft.com/office/drawing/2014/chart" uri="{C3380CC4-5D6E-409C-BE32-E72D297353CC}">
                  <c16:uniqueId val="{00000006-5D4F-4AAC-A41C-42FD1BE91C08}"/>
                </c:ext>
              </c:extLst>
            </c:dLbl>
            <c:numFmt formatCode="General"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'Our Workforce Diversity Profile'!$B$11:$B$13</c:f>
              <c:strCache>
                <c:ptCount val="3"/>
                <c:pt idx="0">
                  <c:v>≤ 39.9k</c:v>
                </c:pt>
                <c:pt idx="1">
                  <c:v>40.0-69.9k</c:v>
                </c:pt>
                <c:pt idx="2">
                  <c:v>≥70.0k</c:v>
                </c:pt>
              </c:strCache>
            </c:strRef>
          </c:cat>
          <c:val>
            <c:numRef>
              <c:f>HIDDEN!$E$14:$G$14</c:f>
              <c:numCache>
                <c:formatCode>General</c:formatCode>
                <c:ptCount val="3"/>
                <c:pt idx="0">
                  <c:v>0</c:v>
                </c:pt>
                <c:pt idx="1">
                  <c:v>0</c:v>
                </c:pt>
                <c:pt idx="2">
                  <c:v>0</c:v>
                </c:pt>
              </c:numCache>
              <c:extLst xmlns:c15="http://schemas.microsoft.com/office/drawing/2012/chart"/>
            </c:numRef>
          </c:val>
          <c:extLst>
            <c:ext xmlns:c16="http://schemas.microsoft.com/office/drawing/2014/chart" uri="{C3380CC4-5D6E-409C-BE32-E72D297353CC}">
              <c16:uniqueId val="{00000007-5D4F-4AAC-A41C-42FD1BE91C08}"/>
            </c:ext>
          </c:extLst>
        </c:ser>
        <c:dLbls>
          <c:showLegendKey val="0"/>
          <c:showVal val="0"/>
          <c:showCatName val="0"/>
          <c:showSerName val="0"/>
          <c:showPercent val="0"/>
          <c:showBubbleSize val="0"/>
        </c:dLbls>
        <c:gapWidth val="150"/>
        <c:overlap val="100"/>
        <c:axId val="732318336"/>
        <c:axId val="732314072"/>
        <c:extLst>
          <c:ext xmlns:c15="http://schemas.microsoft.com/office/drawing/2012/chart" uri="{02D57815-91ED-43cb-92C2-25804820EDAC}">
            <c15:filteredBarSeries>
              <c15:ser>
                <c:idx val="0"/>
                <c:order val="0"/>
                <c:tx>
                  <c:strRef>
                    <c:extLst>
                      <c:ext uri="{02D57815-91ED-43cb-92C2-25804820EDAC}">
                        <c15:formulaRef>
                          <c15:sqref>HIDDEN!$D$15</c15:sqref>
                        </c15:formulaRef>
                      </c:ext>
                    </c:extLst>
                    <c:strCache>
                      <c:ptCount val="1"/>
                      <c:pt idx="0">
                        <c:v>White</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extLst>
                      <c:ext uri="{02D57815-91ED-43cb-92C2-25804820EDAC}">
                        <c15:formulaRef>
                          <c15:sqref>'Our Workforce Diversity Profile'!$B$11:$B$13</c15:sqref>
                        </c15:formulaRef>
                      </c:ext>
                    </c:extLst>
                    <c:strCache>
                      <c:ptCount val="3"/>
                      <c:pt idx="0">
                        <c:v>≤ 39.9k</c:v>
                      </c:pt>
                      <c:pt idx="1">
                        <c:v>40.0-69.9k</c:v>
                      </c:pt>
                      <c:pt idx="2">
                        <c:v>≥70.0k</c:v>
                      </c:pt>
                    </c:strCache>
                  </c:strRef>
                </c:cat>
                <c:val>
                  <c:numRef>
                    <c:extLst>
                      <c:ext uri="{02D57815-91ED-43cb-92C2-25804820EDAC}">
                        <c15:formulaRef>
                          <c15:sqref>HIDDEN!$E$15:$G$15</c15:sqref>
                        </c15:formulaRef>
                      </c:ext>
                    </c:extLst>
                    <c:numCache>
                      <c:formatCode>General</c:formatCode>
                      <c:ptCount val="3"/>
                      <c:pt idx="0">
                        <c:v>0</c:v>
                      </c:pt>
                      <c:pt idx="1">
                        <c:v>0</c:v>
                      </c:pt>
                      <c:pt idx="2">
                        <c:v>0</c:v>
                      </c:pt>
                    </c:numCache>
                  </c:numRef>
                </c:val>
                <c:extLst>
                  <c:ext xmlns:c16="http://schemas.microsoft.com/office/drawing/2014/chart" uri="{C3380CC4-5D6E-409C-BE32-E72D297353CC}">
                    <c16:uniqueId val="{00000008-5D4F-4AAC-A41C-42FD1BE91C08}"/>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HIDDEN!$D$16</c15:sqref>
                        </c15:formulaRef>
                      </c:ext>
                    </c:extLst>
                    <c:strCache>
                      <c:ptCount val="1"/>
                      <c:pt idx="0">
                        <c:v>Black</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extLst xmlns:c15="http://schemas.microsoft.com/office/drawing/2012/chart">
                      <c:ext xmlns:c15="http://schemas.microsoft.com/office/drawing/2012/chart" uri="{02D57815-91ED-43cb-92C2-25804820EDAC}">
                        <c15:formulaRef>
                          <c15:sqref>'Our Workforce Diversity Profile'!$B$11:$B$13</c15:sqref>
                        </c15:formulaRef>
                      </c:ext>
                    </c:extLst>
                    <c:strCache>
                      <c:ptCount val="3"/>
                      <c:pt idx="0">
                        <c:v>≤ 39.9k</c:v>
                      </c:pt>
                      <c:pt idx="1">
                        <c:v>40.0-69.9k</c:v>
                      </c:pt>
                      <c:pt idx="2">
                        <c:v>≥70.0k</c:v>
                      </c:pt>
                    </c:strCache>
                  </c:strRef>
                </c:cat>
                <c:val>
                  <c:numRef>
                    <c:extLst xmlns:c15="http://schemas.microsoft.com/office/drawing/2012/chart">
                      <c:ext xmlns:c15="http://schemas.microsoft.com/office/drawing/2012/chart" uri="{02D57815-91ED-43cb-92C2-25804820EDAC}">
                        <c15:formulaRef>
                          <c15:sqref>HIDDEN!$E$16:$G$16</c15:sqref>
                        </c15:formulaRef>
                      </c:ext>
                    </c:extLst>
                    <c:numCache>
                      <c:formatCode>General</c:formatCode>
                      <c:ptCount val="3"/>
                      <c:pt idx="0">
                        <c:v>0</c:v>
                      </c:pt>
                      <c:pt idx="1">
                        <c:v>0</c:v>
                      </c:pt>
                      <c:pt idx="2">
                        <c:v>0</c:v>
                      </c:pt>
                    </c:numCache>
                  </c:numRef>
                </c:val>
                <c:extLst xmlns:c15="http://schemas.microsoft.com/office/drawing/2012/chart">
                  <c:ext xmlns:c16="http://schemas.microsoft.com/office/drawing/2014/chart" uri="{C3380CC4-5D6E-409C-BE32-E72D297353CC}">
                    <c16:uniqueId val="{00000009-5D4F-4AAC-A41C-42FD1BE91C08}"/>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HIDDEN!$D$17</c15:sqref>
                        </c15:formulaRef>
                      </c:ext>
                    </c:extLst>
                    <c:strCache>
                      <c:ptCount val="1"/>
                      <c:pt idx="0">
                        <c:v>Hispanic</c:v>
                      </c:pt>
                    </c:strCache>
                  </c:strRef>
                </c:tx>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extLst xmlns:c15="http://schemas.microsoft.com/office/drawing/2012/chart">
                      <c:ext xmlns:c15="http://schemas.microsoft.com/office/drawing/2012/chart" uri="{02D57815-91ED-43cb-92C2-25804820EDAC}">
                        <c15:formulaRef>
                          <c15:sqref>'Our Workforce Diversity Profile'!$B$11:$B$13</c15:sqref>
                        </c15:formulaRef>
                      </c:ext>
                    </c:extLst>
                    <c:strCache>
                      <c:ptCount val="3"/>
                      <c:pt idx="0">
                        <c:v>≤ 39.9k</c:v>
                      </c:pt>
                      <c:pt idx="1">
                        <c:v>40.0-69.9k</c:v>
                      </c:pt>
                      <c:pt idx="2">
                        <c:v>≥70.0k</c:v>
                      </c:pt>
                    </c:strCache>
                  </c:strRef>
                </c:cat>
                <c:val>
                  <c:numRef>
                    <c:extLst xmlns:c15="http://schemas.microsoft.com/office/drawing/2012/chart">
                      <c:ext xmlns:c15="http://schemas.microsoft.com/office/drawing/2012/chart" uri="{02D57815-91ED-43cb-92C2-25804820EDAC}">
                        <c15:formulaRef>
                          <c15:sqref>HIDDEN!$E$17:$G$17</c15:sqref>
                        </c15:formulaRef>
                      </c:ext>
                    </c:extLst>
                    <c:numCache>
                      <c:formatCode>General</c:formatCode>
                      <c:ptCount val="3"/>
                      <c:pt idx="0">
                        <c:v>0</c:v>
                      </c:pt>
                      <c:pt idx="1">
                        <c:v>0</c:v>
                      </c:pt>
                      <c:pt idx="2">
                        <c:v>0</c:v>
                      </c:pt>
                    </c:numCache>
                  </c:numRef>
                </c:val>
                <c:extLst xmlns:c15="http://schemas.microsoft.com/office/drawing/2012/chart">
                  <c:ext xmlns:c16="http://schemas.microsoft.com/office/drawing/2014/chart" uri="{C3380CC4-5D6E-409C-BE32-E72D297353CC}">
                    <c16:uniqueId val="{0000000A-5D4F-4AAC-A41C-42FD1BE91C08}"/>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HIDDEN!$D$18</c15:sqref>
                        </c15:formulaRef>
                      </c:ext>
                    </c:extLst>
                    <c:strCache>
                      <c:ptCount val="1"/>
                      <c:pt idx="0">
                        <c:v>Asian</c:v>
                      </c:pt>
                    </c:strCache>
                  </c:strRef>
                </c:tx>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extLst xmlns:c15="http://schemas.microsoft.com/office/drawing/2012/chart">
                      <c:ext xmlns:c15="http://schemas.microsoft.com/office/drawing/2012/chart" uri="{02D57815-91ED-43cb-92C2-25804820EDAC}">
                        <c15:formulaRef>
                          <c15:sqref>'Our Workforce Diversity Profile'!$B$11:$B$13</c15:sqref>
                        </c15:formulaRef>
                      </c:ext>
                    </c:extLst>
                    <c:strCache>
                      <c:ptCount val="3"/>
                      <c:pt idx="0">
                        <c:v>≤ 39.9k</c:v>
                      </c:pt>
                      <c:pt idx="1">
                        <c:v>40.0-69.9k</c:v>
                      </c:pt>
                      <c:pt idx="2">
                        <c:v>≥70.0k</c:v>
                      </c:pt>
                    </c:strCache>
                  </c:strRef>
                </c:cat>
                <c:val>
                  <c:numRef>
                    <c:extLst xmlns:c15="http://schemas.microsoft.com/office/drawing/2012/chart">
                      <c:ext xmlns:c15="http://schemas.microsoft.com/office/drawing/2012/chart" uri="{02D57815-91ED-43cb-92C2-25804820EDAC}">
                        <c15:formulaRef>
                          <c15:sqref>HIDDEN!$E$18:$G$18</c15:sqref>
                        </c15:formulaRef>
                      </c:ext>
                    </c:extLst>
                    <c:numCache>
                      <c:formatCode>General</c:formatCode>
                      <c:ptCount val="3"/>
                      <c:pt idx="0">
                        <c:v>0</c:v>
                      </c:pt>
                      <c:pt idx="1">
                        <c:v>0</c:v>
                      </c:pt>
                      <c:pt idx="2">
                        <c:v>0</c:v>
                      </c:pt>
                    </c:numCache>
                  </c:numRef>
                </c:val>
                <c:extLst xmlns:c15="http://schemas.microsoft.com/office/drawing/2012/chart">
                  <c:ext xmlns:c16="http://schemas.microsoft.com/office/drawing/2014/chart" uri="{C3380CC4-5D6E-409C-BE32-E72D297353CC}">
                    <c16:uniqueId val="{0000000B-5D4F-4AAC-A41C-42FD1BE91C08}"/>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HIDDEN!$D$19</c15:sqref>
                        </c15:formulaRef>
                      </c:ext>
                    </c:extLst>
                    <c:strCache>
                      <c:ptCount val="1"/>
                      <c:pt idx="0">
                        <c:v>Am. Indian</c:v>
                      </c:pt>
                    </c:strCache>
                  </c:strRef>
                </c:tx>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extLst xmlns:c15="http://schemas.microsoft.com/office/drawing/2012/chart">
                      <c:ext xmlns:c15="http://schemas.microsoft.com/office/drawing/2012/chart" uri="{02D57815-91ED-43cb-92C2-25804820EDAC}">
                        <c15:formulaRef>
                          <c15:sqref>'Our Workforce Diversity Profile'!$B$11:$B$13</c15:sqref>
                        </c15:formulaRef>
                      </c:ext>
                    </c:extLst>
                    <c:strCache>
                      <c:ptCount val="3"/>
                      <c:pt idx="0">
                        <c:v>≤ 39.9k</c:v>
                      </c:pt>
                      <c:pt idx="1">
                        <c:v>40.0-69.9k</c:v>
                      </c:pt>
                      <c:pt idx="2">
                        <c:v>≥70.0k</c:v>
                      </c:pt>
                    </c:strCache>
                  </c:strRef>
                </c:cat>
                <c:val>
                  <c:numRef>
                    <c:extLst xmlns:c15="http://schemas.microsoft.com/office/drawing/2012/chart">
                      <c:ext xmlns:c15="http://schemas.microsoft.com/office/drawing/2012/chart" uri="{02D57815-91ED-43cb-92C2-25804820EDAC}">
                        <c15:formulaRef>
                          <c15:sqref>HIDDEN!$E$19:$G$19</c15:sqref>
                        </c15:formulaRef>
                      </c:ext>
                    </c:extLst>
                    <c:numCache>
                      <c:formatCode>General</c:formatCode>
                      <c:ptCount val="3"/>
                      <c:pt idx="0">
                        <c:v>0</c:v>
                      </c:pt>
                      <c:pt idx="1">
                        <c:v>0</c:v>
                      </c:pt>
                      <c:pt idx="2">
                        <c:v>0</c:v>
                      </c:pt>
                    </c:numCache>
                  </c:numRef>
                </c:val>
                <c:extLst xmlns:c15="http://schemas.microsoft.com/office/drawing/2012/chart">
                  <c:ext xmlns:c16="http://schemas.microsoft.com/office/drawing/2014/chart" uri="{C3380CC4-5D6E-409C-BE32-E72D297353CC}">
                    <c16:uniqueId val="{0000000C-5D4F-4AAC-A41C-42FD1BE91C08}"/>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HIDDEN!$D$20</c15:sqref>
                        </c15:formulaRef>
                      </c:ext>
                    </c:extLst>
                    <c:strCache>
                      <c:ptCount val="1"/>
                      <c:pt idx="0">
                        <c:v>P. Islander</c:v>
                      </c:pt>
                    </c:strCache>
                  </c:strRef>
                </c:tx>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extLst xmlns:c15="http://schemas.microsoft.com/office/drawing/2012/chart">
                      <c:ext xmlns:c15="http://schemas.microsoft.com/office/drawing/2012/chart" uri="{02D57815-91ED-43cb-92C2-25804820EDAC}">
                        <c15:formulaRef>
                          <c15:sqref>'Our Workforce Diversity Profile'!$B$11:$B$13</c15:sqref>
                        </c15:formulaRef>
                      </c:ext>
                    </c:extLst>
                    <c:strCache>
                      <c:ptCount val="3"/>
                      <c:pt idx="0">
                        <c:v>≤ 39.9k</c:v>
                      </c:pt>
                      <c:pt idx="1">
                        <c:v>40.0-69.9k</c:v>
                      </c:pt>
                      <c:pt idx="2">
                        <c:v>≥70.0k</c:v>
                      </c:pt>
                    </c:strCache>
                  </c:strRef>
                </c:cat>
                <c:val>
                  <c:numRef>
                    <c:extLst xmlns:c15="http://schemas.microsoft.com/office/drawing/2012/chart">
                      <c:ext xmlns:c15="http://schemas.microsoft.com/office/drawing/2012/chart" uri="{02D57815-91ED-43cb-92C2-25804820EDAC}">
                        <c15:formulaRef>
                          <c15:sqref>HIDDEN!$E$20:$G$20</c15:sqref>
                        </c15:formulaRef>
                      </c:ext>
                    </c:extLst>
                    <c:numCache>
                      <c:formatCode>General</c:formatCode>
                      <c:ptCount val="3"/>
                      <c:pt idx="0">
                        <c:v>0</c:v>
                      </c:pt>
                      <c:pt idx="1">
                        <c:v>0</c:v>
                      </c:pt>
                      <c:pt idx="2">
                        <c:v>0</c:v>
                      </c:pt>
                    </c:numCache>
                  </c:numRef>
                </c:val>
                <c:extLst xmlns:c15="http://schemas.microsoft.com/office/drawing/2012/chart">
                  <c:ext xmlns:c16="http://schemas.microsoft.com/office/drawing/2014/chart" uri="{C3380CC4-5D6E-409C-BE32-E72D297353CC}">
                    <c16:uniqueId val="{0000000D-5D4F-4AAC-A41C-42FD1BE91C08}"/>
                  </c:ext>
                </c:extLst>
              </c15:ser>
            </c15:filteredBarSeries>
            <c15:filteredBarSeries>
              <c15:ser>
                <c:idx val="6"/>
                <c:order val="6"/>
                <c:tx>
                  <c:strRef>
                    <c:extLst xmlns:c15="http://schemas.microsoft.com/office/drawing/2012/chart">
                      <c:ext xmlns:c15="http://schemas.microsoft.com/office/drawing/2012/chart" uri="{02D57815-91ED-43cb-92C2-25804820EDAC}">
                        <c15:formulaRef>
                          <c15:sqref>HIDDEN!$D$21</c15:sqref>
                        </c15:formulaRef>
                      </c:ext>
                    </c:extLst>
                    <c:strCache>
                      <c:ptCount val="1"/>
                      <c:pt idx="0">
                        <c:v>≥2 Races</c:v>
                      </c:pt>
                    </c:strCache>
                  </c:strRef>
                </c:tx>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extLst xmlns:c15="http://schemas.microsoft.com/office/drawing/2012/chart">
                      <c:ext xmlns:c15="http://schemas.microsoft.com/office/drawing/2012/chart" uri="{02D57815-91ED-43cb-92C2-25804820EDAC}">
                        <c15:formulaRef>
                          <c15:sqref>'Our Workforce Diversity Profile'!$B$11:$B$13</c15:sqref>
                        </c15:formulaRef>
                      </c:ext>
                    </c:extLst>
                    <c:strCache>
                      <c:ptCount val="3"/>
                      <c:pt idx="0">
                        <c:v>≤ 39.9k</c:v>
                      </c:pt>
                      <c:pt idx="1">
                        <c:v>40.0-69.9k</c:v>
                      </c:pt>
                      <c:pt idx="2">
                        <c:v>≥70.0k</c:v>
                      </c:pt>
                    </c:strCache>
                  </c:strRef>
                </c:cat>
                <c:val>
                  <c:numRef>
                    <c:extLst xmlns:c15="http://schemas.microsoft.com/office/drawing/2012/chart">
                      <c:ext xmlns:c15="http://schemas.microsoft.com/office/drawing/2012/chart" uri="{02D57815-91ED-43cb-92C2-25804820EDAC}">
                        <c15:formulaRef>
                          <c15:sqref>HIDDEN!$E$21:$G$21</c15:sqref>
                        </c15:formulaRef>
                      </c:ext>
                    </c:extLst>
                    <c:numCache>
                      <c:formatCode>General</c:formatCode>
                      <c:ptCount val="3"/>
                      <c:pt idx="0">
                        <c:v>0</c:v>
                      </c:pt>
                      <c:pt idx="1">
                        <c:v>0</c:v>
                      </c:pt>
                      <c:pt idx="2">
                        <c:v>0</c:v>
                      </c:pt>
                    </c:numCache>
                  </c:numRef>
                </c:val>
                <c:extLst xmlns:c15="http://schemas.microsoft.com/office/drawing/2012/chart">
                  <c:ext xmlns:c16="http://schemas.microsoft.com/office/drawing/2014/chart" uri="{C3380CC4-5D6E-409C-BE32-E72D297353CC}">
                    <c16:uniqueId val="{0000000E-5D4F-4AAC-A41C-42FD1BE91C08}"/>
                  </c:ext>
                </c:extLst>
              </c15:ser>
            </c15:filteredBarSeries>
            <c15:filteredBarSeries>
              <c15:ser>
                <c:idx val="7"/>
                <c:order val="7"/>
                <c:tx>
                  <c:strRef>
                    <c:extLst xmlns:c15="http://schemas.microsoft.com/office/drawing/2012/chart">
                      <c:ext xmlns:c15="http://schemas.microsoft.com/office/drawing/2012/chart" uri="{02D57815-91ED-43cb-92C2-25804820EDAC}">
                        <c15:formulaRef>
                          <c15:sqref>HIDDEN!$D$22</c15:sqref>
                        </c15:formulaRef>
                      </c:ext>
                    </c:extLst>
                    <c:strCache>
                      <c:ptCount val="1"/>
                      <c:pt idx="0">
                        <c:v>Unknown</c:v>
                      </c:pt>
                    </c:strCache>
                  </c:strRef>
                </c:tx>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extLst xmlns:c15="http://schemas.microsoft.com/office/drawing/2012/chart">
                      <c:ext xmlns:c15="http://schemas.microsoft.com/office/drawing/2012/chart" uri="{02D57815-91ED-43cb-92C2-25804820EDAC}">
                        <c15:formulaRef>
                          <c15:sqref>'Our Workforce Diversity Profile'!$B$11:$B$13</c15:sqref>
                        </c15:formulaRef>
                      </c:ext>
                    </c:extLst>
                    <c:strCache>
                      <c:ptCount val="3"/>
                      <c:pt idx="0">
                        <c:v>≤ 39.9k</c:v>
                      </c:pt>
                      <c:pt idx="1">
                        <c:v>40.0-69.9k</c:v>
                      </c:pt>
                      <c:pt idx="2">
                        <c:v>≥70.0k</c:v>
                      </c:pt>
                    </c:strCache>
                  </c:strRef>
                </c:cat>
                <c:val>
                  <c:numRef>
                    <c:extLst xmlns:c15="http://schemas.microsoft.com/office/drawing/2012/chart">
                      <c:ext xmlns:c15="http://schemas.microsoft.com/office/drawing/2012/chart" uri="{02D57815-91ED-43cb-92C2-25804820EDAC}">
                        <c15:formulaRef>
                          <c15:sqref>HIDDEN!$E$22:$G$22</c15:sqref>
                        </c15:formulaRef>
                      </c:ext>
                    </c:extLst>
                    <c:numCache>
                      <c:formatCode>General</c:formatCode>
                      <c:ptCount val="3"/>
                      <c:pt idx="0">
                        <c:v>0</c:v>
                      </c:pt>
                      <c:pt idx="1">
                        <c:v>0</c:v>
                      </c:pt>
                      <c:pt idx="2">
                        <c:v>0</c:v>
                      </c:pt>
                    </c:numCache>
                  </c:numRef>
                </c:val>
                <c:extLst xmlns:c15="http://schemas.microsoft.com/office/drawing/2012/chart">
                  <c:ext xmlns:c16="http://schemas.microsoft.com/office/drawing/2014/chart" uri="{C3380CC4-5D6E-409C-BE32-E72D297353CC}">
                    <c16:uniqueId val="{0000000F-5D4F-4AAC-A41C-42FD1BE91C08}"/>
                  </c:ext>
                </c:extLst>
              </c15:ser>
            </c15:filteredBarSeries>
          </c:ext>
        </c:extLst>
      </c:barChart>
      <c:catAx>
        <c:axId val="732318336"/>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732314072"/>
        <c:crosses val="autoZero"/>
        <c:auto val="1"/>
        <c:lblAlgn val="ctr"/>
        <c:lblOffset val="100"/>
        <c:noMultiLvlLbl val="0"/>
      </c:catAx>
      <c:valAx>
        <c:axId val="732314072"/>
        <c:scaling>
          <c:orientation val="minMax"/>
        </c:scaling>
        <c:delete val="0"/>
        <c:axPos val="l"/>
        <c:majorGridlines>
          <c:spPr>
            <a:ln w="9525" cap="flat" cmpd="sng" algn="ctr">
              <a:solidFill>
                <a:schemeClr val="lt1">
                  <a:lumMod val="95000"/>
                  <a:alpha val="1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7323183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7">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257">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304">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304">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257">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6.xml><?xml version="1.0" encoding="utf-8"?>
<cs:chartStyle xmlns:cs="http://schemas.microsoft.com/office/drawing/2012/chartStyle" xmlns:a="http://schemas.openxmlformats.org/drawingml/2006/main" id="257">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7.xml><?xml version="1.0" encoding="utf-8"?>
<cs:chartStyle xmlns:cs="http://schemas.microsoft.com/office/drawing/2012/chartStyle" xmlns:a="http://schemas.openxmlformats.org/drawingml/2006/main" id="304">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8.xml><?xml version="1.0" encoding="utf-8"?>
<cs:chartStyle xmlns:cs="http://schemas.microsoft.com/office/drawing/2012/chartStyle" xmlns:a="http://schemas.openxmlformats.org/drawingml/2006/main" id="304">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4.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8</xdr:col>
      <xdr:colOff>209826</xdr:colOff>
      <xdr:row>3</xdr:row>
      <xdr:rowOff>110889</xdr:rowOff>
    </xdr:from>
    <xdr:to>
      <xdr:col>10</xdr:col>
      <xdr:colOff>408608</xdr:colOff>
      <xdr:row>11</xdr:row>
      <xdr:rowOff>22541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68956" y="674106"/>
          <a:ext cx="1413565" cy="1413565"/>
        </a:xfrm>
        <a:prstGeom prst="rect">
          <a:avLst/>
        </a:prstGeom>
        <a:solidFill>
          <a:srgbClr val="FFFFFF">
            <a:shade val="85000"/>
          </a:srgbClr>
        </a:solidFill>
        <a:ln w="88900" cap="sq">
          <a:noFill/>
          <a:miter lim="800000"/>
        </a:ln>
        <a:effectLst/>
        <a:scene3d>
          <a:camera prst="orthographicFront"/>
          <a:lightRig rig="twoPt" dir="t">
            <a:rot lat="0" lon="0" rev="7200000"/>
          </a:lightRig>
        </a:scene3d>
        <a:sp3d>
          <a:bevelT w="25400" h="19050"/>
          <a:contourClr>
            <a:srgbClr val="FFFFFF"/>
          </a:contourClr>
        </a:sp3d>
      </xdr:spPr>
    </xdr:pic>
    <xdr:clientData/>
  </xdr:twoCellAnchor>
  <xdr:twoCellAnchor editAs="oneCell">
    <xdr:from>
      <xdr:col>8</xdr:col>
      <xdr:colOff>121479</xdr:colOff>
      <xdr:row>3</xdr:row>
      <xdr:rowOff>77305</xdr:rowOff>
    </xdr:from>
    <xdr:to>
      <xdr:col>10</xdr:col>
      <xdr:colOff>508001</xdr:colOff>
      <xdr:row>11</xdr:row>
      <xdr:rowOff>176697</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980609" y="640522"/>
          <a:ext cx="1601305" cy="160130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3</xdr:col>
      <xdr:colOff>144780</xdr:colOff>
      <xdr:row>2</xdr:row>
      <xdr:rowOff>114300</xdr:rowOff>
    </xdr:from>
    <xdr:ext cx="184731" cy="264560"/>
    <xdr:sp macro="" textlink="">
      <xdr:nvSpPr>
        <xdr:cNvPr id="2" name="TextBox 1"/>
        <xdr:cNvSpPr txBox="1"/>
      </xdr:nvSpPr>
      <xdr:spPr>
        <a:xfrm>
          <a:off x="3985260" y="2971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0</xdr:col>
      <xdr:colOff>79375</xdr:colOff>
      <xdr:row>18</xdr:row>
      <xdr:rowOff>6799</xdr:rowOff>
    </xdr:from>
    <xdr:to>
      <xdr:col>4</xdr:col>
      <xdr:colOff>656494</xdr:colOff>
      <xdr:row>30</xdr:row>
      <xdr:rowOff>46893</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2481</xdr:colOff>
      <xdr:row>18</xdr:row>
      <xdr:rowOff>11114</xdr:rowOff>
    </xdr:from>
    <xdr:to>
      <xdr:col>9</xdr:col>
      <xdr:colOff>571500</xdr:colOff>
      <xdr:row>30</xdr:row>
      <xdr:rowOff>70339</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14624</xdr:colOff>
      <xdr:row>30</xdr:row>
      <xdr:rowOff>61575</xdr:rowOff>
    </xdr:from>
    <xdr:to>
      <xdr:col>9</xdr:col>
      <xdr:colOff>569575</xdr:colOff>
      <xdr:row>45</xdr:row>
      <xdr:rowOff>153939</xdr:rowOff>
    </xdr:to>
    <xdr:graphicFrame macro="">
      <xdr:nvGraphicFramePr>
        <xdr:cNvPr id="9"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71438</xdr:colOff>
      <xdr:row>30</xdr:row>
      <xdr:rowOff>46893</xdr:rowOff>
    </xdr:from>
    <xdr:to>
      <xdr:col>5</xdr:col>
      <xdr:colOff>11723</xdr:colOff>
      <xdr:row>45</xdr:row>
      <xdr:rowOff>150813</xdr:rowOff>
    </xdr:to>
    <xdr:graphicFrame macro="">
      <xdr:nvGraphicFramePr>
        <xdr:cNvPr id="10"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30480</xdr:colOff>
          <xdr:row>10</xdr:row>
          <xdr:rowOff>68580</xdr:rowOff>
        </xdr:from>
        <xdr:to>
          <xdr:col>7</xdr:col>
          <xdr:colOff>175260</xdr:colOff>
          <xdr:row>13</xdr:row>
          <xdr:rowOff>15240</xdr:rowOff>
        </xdr:to>
        <xdr:sp macro="" textlink="">
          <xdr:nvSpPr>
            <xdr:cNvPr id="7179" name="Check Box 11" hidden="1">
              <a:extLst>
                <a:ext uri="{63B3BB69-23CF-44E3-9099-C40C66FF867C}">
                  <a14:compatExt spid="_x0000_s7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The State EEO law poster is hung and accessible to all employees, including those with disabilities.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335280</xdr:colOff>
          <xdr:row>10</xdr:row>
          <xdr:rowOff>7620</xdr:rowOff>
        </xdr:from>
        <xdr:to>
          <xdr:col>8</xdr:col>
          <xdr:colOff>1394460</xdr:colOff>
          <xdr:row>13</xdr:row>
          <xdr:rowOff>68580</xdr:rowOff>
        </xdr:to>
        <xdr:sp macro="" textlink="">
          <xdr:nvSpPr>
            <xdr:cNvPr id="7181" name="Check Box 13" descr="We do not ask the questions barred by the Missouri Human Rights Act during hiring interviews." hidden="1">
              <a:extLst>
                <a:ext uri="{63B3BB69-23CF-44E3-9099-C40C66FF867C}">
                  <a14:compatExt spid="_x0000_s7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We do not ask questions barred by the Missouri Human Rights Act during hiring interviews. See Resource No. 1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68580</xdr:colOff>
          <xdr:row>10</xdr:row>
          <xdr:rowOff>60960</xdr:rowOff>
        </xdr:from>
        <xdr:to>
          <xdr:col>3</xdr:col>
          <xdr:colOff>563880</xdr:colOff>
          <xdr:row>13</xdr:row>
          <xdr:rowOff>15240</xdr:rowOff>
        </xdr:to>
        <xdr:sp macro="" textlink="">
          <xdr:nvSpPr>
            <xdr:cNvPr id="7188" name="Check Box 20" hidden="1">
              <a:extLst>
                <a:ext uri="{63B3BB69-23CF-44E3-9099-C40C66FF867C}">
                  <a14:compatExt spid="_x0000_s7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The Federal EEO law poster is hung and accessible to all employees, including those with disabilities.</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10</xdr:col>
      <xdr:colOff>7937</xdr:colOff>
      <xdr:row>24</xdr:row>
      <xdr:rowOff>0</xdr:rowOff>
    </xdr:from>
    <xdr:to>
      <xdr:col>14</xdr:col>
      <xdr:colOff>412952</xdr:colOff>
      <xdr:row>35</xdr:row>
      <xdr:rowOff>176563</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412951</xdr:colOff>
      <xdr:row>24</xdr:row>
      <xdr:rowOff>4315</xdr:rowOff>
    </xdr:from>
    <xdr:to>
      <xdr:col>19</xdr:col>
      <xdr:colOff>512685</xdr:colOff>
      <xdr:row>35</xdr:row>
      <xdr:rowOff>200009</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386840</xdr:colOff>
      <xdr:row>35</xdr:row>
      <xdr:rowOff>171234</xdr:rowOff>
    </xdr:from>
    <xdr:to>
      <xdr:col>19</xdr:col>
      <xdr:colOff>512685</xdr:colOff>
      <xdr:row>50</xdr:row>
      <xdr:rowOff>133250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0</xdr:colOff>
      <xdr:row>35</xdr:row>
      <xdr:rowOff>176563</xdr:rowOff>
    </xdr:from>
    <xdr:to>
      <xdr:col>14</xdr:col>
      <xdr:colOff>430120</xdr:colOff>
      <xdr:row>50</xdr:row>
      <xdr:rowOff>125312</xdr:rowOff>
    </xdr:to>
    <xdr:graphicFrame macro="">
      <xdr:nvGraphicFramePr>
        <xdr:cNvPr id="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ables/table1.xml><?xml version="1.0" encoding="utf-8"?>
<table xmlns="http://schemas.openxmlformats.org/spreadsheetml/2006/main" id="1" name="Table1" displayName="Table1" ref="K1:K21" insertRowShift="1" totalsRowShown="0" headerRowDxfId="3" dataDxfId="2">
  <autoFilter ref="K1:K21"/>
  <sortState ref="K2:K21">
    <sortCondition sortBy="cellColor" ref="K2:K21" dxfId="1"/>
    <sortCondition ref="K2:K21"/>
  </sortState>
  <tableColumns count="1">
    <tableColumn id="1" name="Departments" dataDxfId="0"/>
  </tableColumns>
  <tableStyleInfo name="TableStyleLight10"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xml"/><Relationship Id="rId3" Type="http://schemas.openxmlformats.org/officeDocument/2006/relationships/hyperlink" Target="https://labor.mo.gov/mohumanrights/Discrimination/employment" TargetMode="External"/><Relationship Id="rId7" Type="http://schemas.openxmlformats.org/officeDocument/2006/relationships/vmlDrawing" Target="../drawings/vmlDrawing1.vml"/><Relationship Id="rId2" Type="http://schemas.openxmlformats.org/officeDocument/2006/relationships/hyperlink" Target="https://labor.mo.gov/posters" TargetMode="External"/><Relationship Id="rId1" Type="http://schemas.openxmlformats.org/officeDocument/2006/relationships/hyperlink" Target="https://labor.mo.gov/mohumanrights/Discrimination/pre_employ_inquiries" TargetMode="External"/><Relationship Id="rId6" Type="http://schemas.openxmlformats.org/officeDocument/2006/relationships/drawing" Target="../drawings/drawing3.xml"/><Relationship Id="rId5" Type="http://schemas.openxmlformats.org/officeDocument/2006/relationships/printerSettings" Target="../printerSettings/printerSettings3.bin"/><Relationship Id="rId10" Type="http://schemas.openxmlformats.org/officeDocument/2006/relationships/ctrlProp" Target="../ctrlProps/ctrlProp3.xml"/><Relationship Id="rId4" Type="http://schemas.openxmlformats.org/officeDocument/2006/relationships/hyperlink" Target="https://www.eeoc.gov/prohibited-employment-policiespractices" TargetMode="External"/><Relationship Id="rId9"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K50"/>
  <sheetViews>
    <sheetView tabSelected="1" zoomScale="69" zoomScaleNormal="69" workbookViewId="0">
      <selection activeCell="Q21" sqref="Q21"/>
    </sheetView>
  </sheetViews>
  <sheetFormatPr defaultRowHeight="14.4" x14ac:dyDescent="0.3"/>
  <sheetData>
    <row r="1" spans="2:11" ht="15" thickBot="1" x14ac:dyDescent="0.35"/>
    <row r="2" spans="2:11" ht="14.4" customHeight="1" x14ac:dyDescent="0.3">
      <c r="B2" s="99" t="s">
        <v>131</v>
      </c>
      <c r="C2" s="100"/>
      <c r="D2" s="100"/>
      <c r="E2" s="100"/>
      <c r="F2" s="100"/>
      <c r="G2" s="100"/>
      <c r="H2" s="101"/>
      <c r="I2" s="68"/>
      <c r="J2" s="68"/>
      <c r="K2" s="69"/>
    </row>
    <row r="3" spans="2:11" ht="14.4" customHeight="1" x14ac:dyDescent="0.3">
      <c r="B3" s="102"/>
      <c r="C3" s="103"/>
      <c r="D3" s="103"/>
      <c r="E3" s="103"/>
      <c r="F3" s="103"/>
      <c r="G3" s="103"/>
      <c r="H3" s="104"/>
      <c r="I3" s="70"/>
      <c r="J3" s="70"/>
      <c r="K3" s="71"/>
    </row>
    <row r="4" spans="2:11" ht="14.4" customHeight="1" x14ac:dyDescent="0.3">
      <c r="B4" s="102"/>
      <c r="C4" s="103"/>
      <c r="D4" s="103"/>
      <c r="E4" s="103"/>
      <c r="F4" s="103"/>
      <c r="G4" s="103"/>
      <c r="H4" s="104"/>
      <c r="I4" s="70"/>
      <c r="J4" s="70"/>
      <c r="K4" s="71"/>
    </row>
    <row r="5" spans="2:11" ht="14.4" customHeight="1" x14ac:dyDescent="0.3">
      <c r="B5" s="102"/>
      <c r="C5" s="103"/>
      <c r="D5" s="103"/>
      <c r="E5" s="103"/>
      <c r="F5" s="103"/>
      <c r="G5" s="103"/>
      <c r="H5" s="104"/>
      <c r="I5" s="70"/>
      <c r="J5" s="70"/>
      <c r="K5" s="71"/>
    </row>
    <row r="6" spans="2:11" ht="14.4" customHeight="1" x14ac:dyDescent="0.3">
      <c r="B6" s="102"/>
      <c r="C6" s="103"/>
      <c r="D6" s="103"/>
      <c r="E6" s="103"/>
      <c r="F6" s="103"/>
      <c r="G6" s="103"/>
      <c r="H6" s="104"/>
      <c r="I6" s="70"/>
      <c r="J6" s="70"/>
      <c r="K6" s="71"/>
    </row>
    <row r="7" spans="2:11" ht="14.4" customHeight="1" x14ac:dyDescent="0.3">
      <c r="B7" s="102"/>
      <c r="C7" s="103"/>
      <c r="D7" s="103"/>
      <c r="E7" s="103"/>
      <c r="F7" s="103"/>
      <c r="G7" s="103"/>
      <c r="H7" s="104"/>
      <c r="I7" s="70"/>
      <c r="J7" s="70"/>
      <c r="K7" s="71"/>
    </row>
    <row r="8" spans="2:11" ht="14.4" customHeight="1" x14ac:dyDescent="0.3">
      <c r="B8" s="105"/>
      <c r="C8" s="106"/>
      <c r="D8" s="106"/>
      <c r="E8" s="106"/>
      <c r="F8" s="106"/>
      <c r="G8" s="106"/>
      <c r="H8" s="107"/>
      <c r="I8" s="70"/>
      <c r="J8" s="70"/>
      <c r="K8" s="71"/>
    </row>
    <row r="9" spans="2:11" ht="14.4" customHeight="1" x14ac:dyDescent="0.3">
      <c r="B9" s="117" t="s">
        <v>132</v>
      </c>
      <c r="C9" s="118"/>
      <c r="D9" s="118"/>
      <c r="E9" s="118"/>
      <c r="F9" s="118"/>
      <c r="G9" s="118"/>
      <c r="H9" s="119"/>
      <c r="I9" s="70"/>
      <c r="J9" s="70"/>
      <c r="K9" s="71"/>
    </row>
    <row r="10" spans="2:11" ht="14.4" customHeight="1" x14ac:dyDescent="0.3">
      <c r="B10" s="120"/>
      <c r="C10" s="121"/>
      <c r="D10" s="121"/>
      <c r="E10" s="121"/>
      <c r="F10" s="121"/>
      <c r="G10" s="121"/>
      <c r="H10" s="122"/>
      <c r="I10" s="70"/>
      <c r="J10" s="70"/>
      <c r="K10" s="71"/>
    </row>
    <row r="11" spans="2:11" ht="14.4" customHeight="1" x14ac:dyDescent="0.3">
      <c r="B11" s="120"/>
      <c r="C11" s="121"/>
      <c r="D11" s="121"/>
      <c r="E11" s="121"/>
      <c r="F11" s="121"/>
      <c r="G11" s="121"/>
      <c r="H11" s="122"/>
      <c r="I11" s="70"/>
      <c r="J11" s="70"/>
      <c r="K11" s="71"/>
    </row>
    <row r="12" spans="2:11" ht="14.4" customHeight="1" x14ac:dyDescent="0.3">
      <c r="B12" s="120"/>
      <c r="C12" s="121"/>
      <c r="D12" s="121"/>
      <c r="E12" s="121"/>
      <c r="F12" s="121"/>
      <c r="G12" s="121"/>
      <c r="H12" s="122"/>
      <c r="I12" s="70"/>
      <c r="J12" s="70"/>
      <c r="K12" s="71"/>
    </row>
    <row r="13" spans="2:11" ht="14.4" customHeight="1" x14ac:dyDescent="0.3">
      <c r="B13" s="120"/>
      <c r="C13" s="121"/>
      <c r="D13" s="121"/>
      <c r="E13" s="121"/>
      <c r="F13" s="121"/>
      <c r="G13" s="121"/>
      <c r="H13" s="122"/>
      <c r="I13" s="70"/>
      <c r="J13" s="70"/>
      <c r="K13" s="71"/>
    </row>
    <row r="14" spans="2:11" ht="14.4" customHeight="1" x14ac:dyDescent="0.3">
      <c r="B14" s="120"/>
      <c r="C14" s="121"/>
      <c r="D14" s="121"/>
      <c r="E14" s="121"/>
      <c r="F14" s="121"/>
      <c r="G14" s="121"/>
      <c r="H14" s="122"/>
      <c r="I14" s="70"/>
      <c r="J14" s="70"/>
      <c r="K14" s="71"/>
    </row>
    <row r="15" spans="2:11" ht="14.4" customHeight="1" x14ac:dyDescent="0.3">
      <c r="B15" s="120"/>
      <c r="C15" s="121"/>
      <c r="D15" s="121"/>
      <c r="E15" s="121"/>
      <c r="F15" s="121"/>
      <c r="G15" s="121"/>
      <c r="H15" s="122"/>
      <c r="I15" s="70"/>
      <c r="J15" s="70"/>
      <c r="K15" s="71"/>
    </row>
    <row r="16" spans="2:11" ht="14.4" customHeight="1" x14ac:dyDescent="0.3">
      <c r="B16" s="123"/>
      <c r="C16" s="124"/>
      <c r="D16" s="124"/>
      <c r="E16" s="124"/>
      <c r="F16" s="124"/>
      <c r="G16" s="124"/>
      <c r="H16" s="125"/>
      <c r="I16" s="70"/>
      <c r="J16" s="70"/>
      <c r="K16" s="71"/>
    </row>
    <row r="17" spans="2:11" ht="14.4" customHeight="1" x14ac:dyDescent="0.3">
      <c r="B17" s="108" t="s">
        <v>133</v>
      </c>
      <c r="C17" s="109"/>
      <c r="D17" s="109"/>
      <c r="E17" s="109"/>
      <c r="F17" s="109"/>
      <c r="G17" s="109"/>
      <c r="H17" s="109"/>
      <c r="I17" s="109"/>
      <c r="J17" s="109"/>
      <c r="K17" s="110"/>
    </row>
    <row r="18" spans="2:11" ht="14.4" customHeight="1" x14ac:dyDescent="0.3">
      <c r="B18" s="111"/>
      <c r="C18" s="112"/>
      <c r="D18" s="112"/>
      <c r="E18" s="112"/>
      <c r="F18" s="112"/>
      <c r="G18" s="112"/>
      <c r="H18" s="112"/>
      <c r="I18" s="112"/>
      <c r="J18" s="112"/>
      <c r="K18" s="113"/>
    </row>
    <row r="19" spans="2:11" ht="14.4" customHeight="1" x14ac:dyDescent="0.3">
      <c r="B19" s="111"/>
      <c r="C19" s="112"/>
      <c r="D19" s="112"/>
      <c r="E19" s="112"/>
      <c r="F19" s="112"/>
      <c r="G19" s="112"/>
      <c r="H19" s="112"/>
      <c r="I19" s="112"/>
      <c r="J19" s="112"/>
      <c r="K19" s="113"/>
    </row>
    <row r="20" spans="2:11" ht="14.4" customHeight="1" x14ac:dyDescent="0.3">
      <c r="B20" s="111"/>
      <c r="C20" s="112"/>
      <c r="D20" s="112"/>
      <c r="E20" s="112"/>
      <c r="F20" s="112"/>
      <c r="G20" s="112"/>
      <c r="H20" s="112"/>
      <c r="I20" s="112"/>
      <c r="J20" s="112"/>
      <c r="K20" s="113"/>
    </row>
    <row r="21" spans="2:11" ht="14.4" customHeight="1" x14ac:dyDescent="0.3">
      <c r="B21" s="111"/>
      <c r="C21" s="112"/>
      <c r="D21" s="112"/>
      <c r="E21" s="112"/>
      <c r="F21" s="112"/>
      <c r="G21" s="112"/>
      <c r="H21" s="112"/>
      <c r="I21" s="112"/>
      <c r="J21" s="112"/>
      <c r="K21" s="113"/>
    </row>
    <row r="22" spans="2:11" ht="14.4" customHeight="1" x14ac:dyDescent="0.3">
      <c r="B22" s="111"/>
      <c r="C22" s="112"/>
      <c r="D22" s="112"/>
      <c r="E22" s="112"/>
      <c r="F22" s="112"/>
      <c r="G22" s="112"/>
      <c r="H22" s="112"/>
      <c r="I22" s="112"/>
      <c r="J22" s="112"/>
      <c r="K22" s="113"/>
    </row>
    <row r="23" spans="2:11" ht="14.4" customHeight="1" x14ac:dyDescent="0.3">
      <c r="B23" s="111"/>
      <c r="C23" s="112"/>
      <c r="D23" s="112"/>
      <c r="E23" s="112"/>
      <c r="F23" s="112"/>
      <c r="G23" s="112"/>
      <c r="H23" s="112"/>
      <c r="I23" s="112"/>
      <c r="J23" s="112"/>
      <c r="K23" s="113"/>
    </row>
    <row r="24" spans="2:11" ht="14.4" customHeight="1" x14ac:dyDescent="0.3">
      <c r="B24" s="111"/>
      <c r="C24" s="112"/>
      <c r="D24" s="112"/>
      <c r="E24" s="112"/>
      <c r="F24" s="112"/>
      <c r="G24" s="112"/>
      <c r="H24" s="112"/>
      <c r="I24" s="112"/>
      <c r="J24" s="112"/>
      <c r="K24" s="113"/>
    </row>
    <row r="25" spans="2:11" ht="14.4" customHeight="1" x14ac:dyDescent="0.3">
      <c r="B25" s="111"/>
      <c r="C25" s="112"/>
      <c r="D25" s="112"/>
      <c r="E25" s="112"/>
      <c r="F25" s="112"/>
      <c r="G25" s="112"/>
      <c r="H25" s="112"/>
      <c r="I25" s="112"/>
      <c r="J25" s="112"/>
      <c r="K25" s="113"/>
    </row>
    <row r="26" spans="2:11" ht="14.4" customHeight="1" x14ac:dyDescent="0.3">
      <c r="B26" s="111"/>
      <c r="C26" s="112"/>
      <c r="D26" s="112"/>
      <c r="E26" s="112"/>
      <c r="F26" s="112"/>
      <c r="G26" s="112"/>
      <c r="H26" s="112"/>
      <c r="I26" s="112"/>
      <c r="J26" s="112"/>
      <c r="K26" s="113"/>
    </row>
    <row r="27" spans="2:11" ht="14.4" customHeight="1" x14ac:dyDescent="0.3">
      <c r="B27" s="111"/>
      <c r="C27" s="112"/>
      <c r="D27" s="112"/>
      <c r="E27" s="112"/>
      <c r="F27" s="112"/>
      <c r="G27" s="112"/>
      <c r="H27" s="112"/>
      <c r="I27" s="112"/>
      <c r="J27" s="112"/>
      <c r="K27" s="113"/>
    </row>
    <row r="28" spans="2:11" ht="14.4" customHeight="1" x14ac:dyDescent="0.3">
      <c r="B28" s="111"/>
      <c r="C28" s="112"/>
      <c r="D28" s="112"/>
      <c r="E28" s="112"/>
      <c r="F28" s="112"/>
      <c r="G28" s="112"/>
      <c r="H28" s="112"/>
      <c r="I28" s="112"/>
      <c r="J28" s="112"/>
      <c r="K28" s="113"/>
    </row>
    <row r="29" spans="2:11" ht="14.4" customHeight="1" x14ac:dyDescent="0.3">
      <c r="B29" s="111"/>
      <c r="C29" s="112"/>
      <c r="D29" s="112"/>
      <c r="E29" s="112"/>
      <c r="F29" s="112"/>
      <c r="G29" s="112"/>
      <c r="H29" s="112"/>
      <c r="I29" s="112"/>
      <c r="J29" s="112"/>
      <c r="K29" s="113"/>
    </row>
    <row r="30" spans="2:11" ht="14.4" customHeight="1" x14ac:dyDescent="0.3">
      <c r="B30" s="111"/>
      <c r="C30" s="112"/>
      <c r="D30" s="112"/>
      <c r="E30" s="112"/>
      <c r="F30" s="112"/>
      <c r="G30" s="112"/>
      <c r="H30" s="112"/>
      <c r="I30" s="112"/>
      <c r="J30" s="112"/>
      <c r="K30" s="113"/>
    </row>
    <row r="31" spans="2:11" ht="14.4" customHeight="1" x14ac:dyDescent="0.3">
      <c r="B31" s="111"/>
      <c r="C31" s="112"/>
      <c r="D31" s="112"/>
      <c r="E31" s="112"/>
      <c r="F31" s="112"/>
      <c r="G31" s="112"/>
      <c r="H31" s="112"/>
      <c r="I31" s="112"/>
      <c r="J31" s="112"/>
      <c r="K31" s="113"/>
    </row>
    <row r="32" spans="2:11" ht="14.4" customHeight="1" x14ac:dyDescent="0.3">
      <c r="B32" s="111"/>
      <c r="C32" s="112"/>
      <c r="D32" s="112"/>
      <c r="E32" s="112"/>
      <c r="F32" s="112"/>
      <c r="G32" s="112"/>
      <c r="H32" s="112"/>
      <c r="I32" s="112"/>
      <c r="J32" s="112"/>
      <c r="K32" s="113"/>
    </row>
    <row r="33" spans="2:11" ht="14.4" customHeight="1" x14ac:dyDescent="0.3">
      <c r="B33" s="111"/>
      <c r="C33" s="112"/>
      <c r="D33" s="112"/>
      <c r="E33" s="112"/>
      <c r="F33" s="112"/>
      <c r="G33" s="112"/>
      <c r="H33" s="112"/>
      <c r="I33" s="112"/>
      <c r="J33" s="112"/>
      <c r="K33" s="113"/>
    </row>
    <row r="34" spans="2:11" ht="14.4" customHeight="1" x14ac:dyDescent="0.3">
      <c r="B34" s="111"/>
      <c r="C34" s="112"/>
      <c r="D34" s="112"/>
      <c r="E34" s="112"/>
      <c r="F34" s="112"/>
      <c r="G34" s="112"/>
      <c r="H34" s="112"/>
      <c r="I34" s="112"/>
      <c r="J34" s="112"/>
      <c r="K34" s="113"/>
    </row>
    <row r="35" spans="2:11" ht="14.4" customHeight="1" x14ac:dyDescent="0.3">
      <c r="B35" s="111"/>
      <c r="C35" s="112"/>
      <c r="D35" s="112"/>
      <c r="E35" s="112"/>
      <c r="F35" s="112"/>
      <c r="G35" s="112"/>
      <c r="H35" s="112"/>
      <c r="I35" s="112"/>
      <c r="J35" s="112"/>
      <c r="K35" s="113"/>
    </row>
    <row r="36" spans="2:11" ht="14.4" customHeight="1" x14ac:dyDescent="0.3">
      <c r="B36" s="111"/>
      <c r="C36" s="112"/>
      <c r="D36" s="112"/>
      <c r="E36" s="112"/>
      <c r="F36" s="112"/>
      <c r="G36" s="112"/>
      <c r="H36" s="112"/>
      <c r="I36" s="112"/>
      <c r="J36" s="112"/>
      <c r="K36" s="113"/>
    </row>
    <row r="37" spans="2:11" ht="14.4" customHeight="1" x14ac:dyDescent="0.3">
      <c r="B37" s="111"/>
      <c r="C37" s="112"/>
      <c r="D37" s="112"/>
      <c r="E37" s="112"/>
      <c r="F37" s="112"/>
      <c r="G37" s="112"/>
      <c r="H37" s="112"/>
      <c r="I37" s="112"/>
      <c r="J37" s="112"/>
      <c r="K37" s="113"/>
    </row>
    <row r="38" spans="2:11" ht="14.4" customHeight="1" x14ac:dyDescent="0.3">
      <c r="B38" s="111"/>
      <c r="C38" s="112"/>
      <c r="D38" s="112"/>
      <c r="E38" s="112"/>
      <c r="F38" s="112"/>
      <c r="G38" s="112"/>
      <c r="H38" s="112"/>
      <c r="I38" s="112"/>
      <c r="J38" s="112"/>
      <c r="K38" s="113"/>
    </row>
    <row r="39" spans="2:11" ht="14.4" customHeight="1" x14ac:dyDescent="0.3">
      <c r="B39" s="111"/>
      <c r="C39" s="112"/>
      <c r="D39" s="112"/>
      <c r="E39" s="112"/>
      <c r="F39" s="112"/>
      <c r="G39" s="112"/>
      <c r="H39" s="112"/>
      <c r="I39" s="112"/>
      <c r="J39" s="112"/>
      <c r="K39" s="113"/>
    </row>
    <row r="40" spans="2:11" ht="14.4" customHeight="1" x14ac:dyDescent="0.3">
      <c r="B40" s="111"/>
      <c r="C40" s="112"/>
      <c r="D40" s="112"/>
      <c r="E40" s="112"/>
      <c r="F40" s="112"/>
      <c r="G40" s="112"/>
      <c r="H40" s="112"/>
      <c r="I40" s="112"/>
      <c r="J40" s="112"/>
      <c r="K40" s="113"/>
    </row>
    <row r="41" spans="2:11" ht="14.4" customHeight="1" x14ac:dyDescent="0.3">
      <c r="B41" s="111"/>
      <c r="C41" s="112"/>
      <c r="D41" s="112"/>
      <c r="E41" s="112"/>
      <c r="F41" s="112"/>
      <c r="G41" s="112"/>
      <c r="H41" s="112"/>
      <c r="I41" s="112"/>
      <c r="J41" s="112"/>
      <c r="K41" s="113"/>
    </row>
    <row r="42" spans="2:11" ht="15" customHeight="1" x14ac:dyDescent="0.3">
      <c r="B42" s="111"/>
      <c r="C42" s="112"/>
      <c r="D42" s="112"/>
      <c r="E42" s="112"/>
      <c r="F42" s="112"/>
      <c r="G42" s="112"/>
      <c r="H42" s="112"/>
      <c r="I42" s="112"/>
      <c r="J42" s="112"/>
      <c r="K42" s="113"/>
    </row>
    <row r="43" spans="2:11" ht="15" customHeight="1" thickBot="1" x14ac:dyDescent="0.35">
      <c r="B43" s="114"/>
      <c r="C43" s="115"/>
      <c r="D43" s="115"/>
      <c r="E43" s="115"/>
      <c r="F43" s="115"/>
      <c r="G43" s="115"/>
      <c r="H43" s="115"/>
      <c r="I43" s="115"/>
      <c r="J43" s="115"/>
      <c r="K43" s="116"/>
    </row>
    <row r="44" spans="2:11" ht="14.4" customHeight="1" thickBot="1" x14ac:dyDescent="0.35">
      <c r="B44" s="144" t="s">
        <v>103</v>
      </c>
      <c r="C44" s="145"/>
      <c r="D44" s="145"/>
      <c r="E44" s="145"/>
      <c r="F44" s="145"/>
      <c r="G44" s="145"/>
      <c r="H44" s="145"/>
      <c r="I44" s="145"/>
      <c r="J44" s="145"/>
      <c r="K44" s="146"/>
    </row>
    <row r="45" spans="2:11" ht="15" customHeight="1" x14ac:dyDescent="0.3">
      <c r="B45" s="74" t="s">
        <v>53</v>
      </c>
      <c r="C45" s="132"/>
      <c r="D45" s="133"/>
      <c r="E45" s="133"/>
      <c r="F45" s="133"/>
      <c r="G45" s="133"/>
      <c r="H45" s="133"/>
      <c r="I45" s="133"/>
      <c r="J45" s="133"/>
      <c r="K45" s="134"/>
    </row>
    <row r="46" spans="2:11" x14ac:dyDescent="0.3">
      <c r="B46" s="74" t="s">
        <v>54</v>
      </c>
      <c r="C46" s="135"/>
      <c r="D46" s="136"/>
      <c r="E46" s="136"/>
      <c r="F46" s="136"/>
      <c r="G46" s="136"/>
      <c r="H46" s="136"/>
      <c r="I46" s="136"/>
      <c r="J46" s="136"/>
      <c r="K46" s="137"/>
    </row>
    <row r="47" spans="2:11" x14ac:dyDescent="0.3">
      <c r="B47" s="74" t="s">
        <v>55</v>
      </c>
      <c r="C47" s="138"/>
      <c r="D47" s="139"/>
      <c r="E47" s="139"/>
      <c r="F47" s="139"/>
      <c r="G47" s="139"/>
      <c r="H47" s="139"/>
      <c r="I47" s="139"/>
      <c r="J47" s="139"/>
      <c r="K47" s="140"/>
    </row>
    <row r="48" spans="2:11" x14ac:dyDescent="0.3">
      <c r="B48" s="74" t="s">
        <v>56</v>
      </c>
      <c r="C48" s="141"/>
      <c r="D48" s="142"/>
      <c r="E48" s="142"/>
      <c r="F48" s="142"/>
      <c r="G48" s="142"/>
      <c r="H48" s="142"/>
      <c r="I48" s="142"/>
      <c r="J48" s="142"/>
      <c r="K48" s="143"/>
    </row>
    <row r="49" spans="2:11" ht="15" thickBot="1" x14ac:dyDescent="0.35">
      <c r="B49" s="73" t="s">
        <v>102</v>
      </c>
      <c r="C49" s="129">
        <f ca="1">TODAY()</f>
        <v>44585</v>
      </c>
      <c r="D49" s="130"/>
      <c r="E49" s="130"/>
      <c r="F49" s="130"/>
      <c r="G49" s="130"/>
      <c r="H49" s="130"/>
      <c r="I49" s="130"/>
      <c r="J49" s="130"/>
      <c r="K49" s="131"/>
    </row>
    <row r="50" spans="2:11" x14ac:dyDescent="0.3">
      <c r="B50" s="126" t="s">
        <v>104</v>
      </c>
      <c r="C50" s="127"/>
      <c r="D50" s="127"/>
      <c r="E50" s="127"/>
      <c r="F50" s="127"/>
      <c r="G50" s="127"/>
      <c r="H50" s="127"/>
      <c r="I50" s="127"/>
      <c r="J50" s="127"/>
      <c r="K50" s="128"/>
    </row>
  </sheetData>
  <protectedRanges>
    <protectedRange sqref="C45:K48" name="Contact Information"/>
  </protectedRanges>
  <mergeCells count="10">
    <mergeCell ref="B2:H8"/>
    <mergeCell ref="B17:K43"/>
    <mergeCell ref="B9:H16"/>
    <mergeCell ref="B50:K50"/>
    <mergeCell ref="C49:K49"/>
    <mergeCell ref="C45:K45"/>
    <mergeCell ref="C46:K46"/>
    <mergeCell ref="C47:K47"/>
    <mergeCell ref="C48:K48"/>
    <mergeCell ref="B44:K44"/>
  </mergeCells>
  <dataValidations count="3">
    <dataValidation type="textLength" showInputMessage="1" showErrorMessage="1" error="Please include between 5 and 30 characters." sqref="C45:K45 C48:K48">
      <formula1>5</formula1>
      <formula2>30</formula2>
    </dataValidation>
    <dataValidation type="custom" showInputMessage="1" showErrorMessage="1" error="Please enter your email address." sqref="C46:K46">
      <formula1>ISNUMBER(MATCH("*@*.?*",C46,0))</formula1>
    </dataValidation>
    <dataValidation type="custom" showInputMessage="1" showErrorMessage="1" error="Please enter 10 digits (without dashes and/or parentheses)." sqref="C47:K47">
      <formula1>AND(ISNUMBER(C47),LEN(C47)=10)</formula1>
    </dataValidation>
  </dataValidations>
  <pageMargins left="0.7" right="0.7" top="0.75" bottom="0.75" header="0.3" footer="0.3"/>
  <pageSetup scale="9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J47"/>
  <sheetViews>
    <sheetView view="pageLayout" zoomScale="99" zoomScaleNormal="100" zoomScalePageLayoutView="99" workbookViewId="0">
      <selection activeCell="E12" sqref="E12"/>
    </sheetView>
  </sheetViews>
  <sheetFormatPr defaultColWidth="8.88671875" defaultRowHeight="14.4" x14ac:dyDescent="0.3"/>
  <cols>
    <col min="1" max="1" width="8.88671875" style="44"/>
    <col min="2" max="2" width="9.5546875" style="44" customWidth="1"/>
    <col min="3" max="3" width="8.44140625" style="44" customWidth="1"/>
    <col min="4" max="4" width="7.77734375" style="44" customWidth="1"/>
    <col min="5" max="5" width="8.77734375" style="44" customWidth="1"/>
    <col min="6" max="6" width="9.109375" style="44" customWidth="1"/>
    <col min="7" max="7" width="9.33203125" style="44" customWidth="1"/>
    <col min="8" max="8" width="8.6640625" style="44" customWidth="1"/>
    <col min="9" max="9" width="9.6640625" style="44" customWidth="1"/>
    <col min="10" max="10" width="9.88671875" style="44" customWidth="1"/>
    <col min="11" max="16384" width="8.88671875" style="44"/>
  </cols>
  <sheetData>
    <row r="1" spans="1:10" x14ac:dyDescent="0.3">
      <c r="A1" s="147" t="s">
        <v>105</v>
      </c>
      <c r="B1" s="147"/>
      <c r="C1" s="147"/>
      <c r="D1" s="147"/>
      <c r="E1" s="147"/>
      <c r="F1" s="147"/>
      <c r="G1" s="147"/>
    </row>
    <row r="2" spans="1:10" ht="15" thickBot="1" x14ac:dyDescent="0.35"/>
    <row r="3" spans="1:10" ht="16.2" thickBot="1" x14ac:dyDescent="0.35">
      <c r="A3" s="152" t="s">
        <v>0</v>
      </c>
      <c r="B3" s="153"/>
      <c r="C3" s="154"/>
      <c r="D3" s="162" t="s">
        <v>34</v>
      </c>
      <c r="E3" s="163"/>
      <c r="F3" s="163"/>
      <c r="G3" s="163"/>
      <c r="H3" s="163"/>
      <c r="I3" s="163"/>
    </row>
    <row r="4" spans="1:10" ht="15" thickBot="1" x14ac:dyDescent="0.35"/>
    <row r="5" spans="1:10" ht="15" thickBot="1" x14ac:dyDescent="0.35">
      <c r="A5" s="158" t="s">
        <v>1</v>
      </c>
      <c r="B5" s="159"/>
      <c r="C5" s="159"/>
      <c r="D5" s="157"/>
      <c r="E5" s="157"/>
      <c r="F5" s="43"/>
      <c r="G5" s="89" t="s">
        <v>2</v>
      </c>
      <c r="H5" s="94" t="s">
        <v>3</v>
      </c>
      <c r="I5" s="95" t="s">
        <v>11</v>
      </c>
      <c r="J5" s="86" t="s">
        <v>13</v>
      </c>
    </row>
    <row r="6" spans="1:10" ht="15" thickBot="1" x14ac:dyDescent="0.35">
      <c r="A6" s="160"/>
      <c r="B6" s="161"/>
      <c r="C6" s="161"/>
      <c r="D6" s="157"/>
      <c r="E6" s="157"/>
      <c r="F6" s="43"/>
      <c r="G6" s="87"/>
      <c r="H6" s="93"/>
      <c r="I6" s="36"/>
      <c r="J6" s="46" t="e">
        <f>SUM(H6/(D5-I6))</f>
        <v>#DIV/0!</v>
      </c>
    </row>
    <row r="7" spans="1:10" x14ac:dyDescent="0.3">
      <c r="A7" s="88" t="s">
        <v>4</v>
      </c>
      <c r="B7" s="88" t="s">
        <v>5</v>
      </c>
      <c r="C7" s="88" t="s">
        <v>6</v>
      </c>
      <c r="D7" s="88" t="s">
        <v>7</v>
      </c>
      <c r="E7" s="88" t="s">
        <v>45</v>
      </c>
      <c r="F7" s="88" t="s">
        <v>107</v>
      </c>
      <c r="G7" s="150" t="s">
        <v>9</v>
      </c>
      <c r="H7" s="151"/>
      <c r="I7" s="96" t="s">
        <v>11</v>
      </c>
      <c r="J7" s="45" t="s">
        <v>12</v>
      </c>
    </row>
    <row r="8" spans="1:10" x14ac:dyDescent="0.3">
      <c r="A8" s="34"/>
      <c r="B8" s="34"/>
      <c r="C8" s="34"/>
      <c r="D8" s="34"/>
      <c r="E8" s="34"/>
      <c r="F8" s="35"/>
      <c r="G8" s="155"/>
      <c r="H8" s="156"/>
      <c r="I8" s="36"/>
      <c r="J8" s="46" t="e">
        <f>SUM(B8:G8)/(D5-I8)</f>
        <v>#DIV/0!</v>
      </c>
    </row>
    <row r="9" spans="1:10" ht="15" thickBot="1" x14ac:dyDescent="0.35">
      <c r="A9" s="47"/>
    </row>
    <row r="10" spans="1:10" ht="15" thickBot="1" x14ac:dyDescent="0.35">
      <c r="A10" s="148" t="s">
        <v>46</v>
      </c>
      <c r="B10" s="149"/>
      <c r="C10" s="90" t="s">
        <v>4</v>
      </c>
      <c r="D10" s="91" t="s">
        <v>5</v>
      </c>
      <c r="E10" s="91" t="s">
        <v>6</v>
      </c>
      <c r="F10" s="91" t="s">
        <v>7</v>
      </c>
      <c r="G10" s="91" t="s">
        <v>45</v>
      </c>
      <c r="H10" s="91" t="s">
        <v>107</v>
      </c>
      <c r="I10" s="92" t="s">
        <v>36</v>
      </c>
      <c r="J10" s="91" t="s">
        <v>11</v>
      </c>
    </row>
    <row r="11" spans="1:10" ht="15" thickBot="1" x14ac:dyDescent="0.35">
      <c r="A11" s="48"/>
      <c r="B11" s="49" t="s">
        <v>48</v>
      </c>
      <c r="C11" s="37"/>
      <c r="D11" s="37"/>
      <c r="E11" s="37"/>
      <c r="F11" s="37"/>
      <c r="G11" s="37"/>
      <c r="H11" s="37"/>
      <c r="I11" s="37"/>
      <c r="J11" s="38"/>
    </row>
    <row r="12" spans="1:10" ht="15" thickBot="1" x14ac:dyDescent="0.35">
      <c r="A12" s="50" t="s">
        <v>35</v>
      </c>
      <c r="B12" s="51" t="s">
        <v>49</v>
      </c>
      <c r="C12" s="39"/>
      <c r="D12" s="39"/>
      <c r="E12" s="39"/>
      <c r="F12" s="39"/>
      <c r="G12" s="39"/>
      <c r="H12" s="39"/>
      <c r="I12" s="39"/>
      <c r="J12" s="40"/>
    </row>
    <row r="13" spans="1:10" ht="15" customHeight="1" thickBot="1" x14ac:dyDescent="0.35">
      <c r="A13" s="52"/>
      <c r="B13" s="49" t="s">
        <v>51</v>
      </c>
      <c r="C13" s="41"/>
      <c r="D13" s="41"/>
      <c r="E13" s="41"/>
      <c r="F13" s="41"/>
      <c r="G13" s="41"/>
      <c r="H13" s="41"/>
      <c r="I13" s="41"/>
      <c r="J13" s="42"/>
    </row>
    <row r="14" spans="1:10" ht="15" thickBot="1" x14ac:dyDescent="0.35">
      <c r="A14" s="52"/>
      <c r="B14" s="53"/>
      <c r="C14" s="54">
        <f>SUM(C11:C13)</f>
        <v>0</v>
      </c>
      <c r="D14" s="54">
        <f t="shared" ref="D14:J14" si="0">SUM(D11:D13)</f>
        <v>0</v>
      </c>
      <c r="E14" s="54">
        <f t="shared" si="0"/>
        <v>0</v>
      </c>
      <c r="F14" s="54">
        <f t="shared" si="0"/>
        <v>0</v>
      </c>
      <c r="G14" s="54">
        <f t="shared" si="0"/>
        <v>0</v>
      </c>
      <c r="H14" s="54">
        <f t="shared" si="0"/>
        <v>0</v>
      </c>
      <c r="I14" s="54">
        <f t="shared" si="0"/>
        <v>0</v>
      </c>
      <c r="J14" s="54">
        <f t="shared" si="0"/>
        <v>0</v>
      </c>
    </row>
    <row r="15" spans="1:10" ht="15" thickBot="1" x14ac:dyDescent="0.35">
      <c r="A15" s="52"/>
      <c r="B15" s="55" t="s">
        <v>48</v>
      </c>
      <c r="C15" s="37"/>
      <c r="D15" s="37"/>
      <c r="E15" s="37"/>
      <c r="F15" s="37"/>
      <c r="G15" s="37"/>
      <c r="H15" s="37"/>
      <c r="I15" s="37"/>
      <c r="J15" s="38"/>
    </row>
    <row r="16" spans="1:10" ht="15" thickBot="1" x14ac:dyDescent="0.35">
      <c r="A16" s="56" t="s">
        <v>3</v>
      </c>
      <c r="B16" s="57" t="s">
        <v>49</v>
      </c>
      <c r="C16" s="39"/>
      <c r="D16" s="39"/>
      <c r="E16" s="39"/>
      <c r="F16" s="39"/>
      <c r="G16" s="39"/>
      <c r="H16" s="39"/>
      <c r="I16" s="39"/>
      <c r="J16" s="40"/>
    </row>
    <row r="17" spans="1:10" ht="14.4" customHeight="1" thickBot="1" x14ac:dyDescent="0.35">
      <c r="A17" s="58"/>
      <c r="B17" s="59" t="s">
        <v>51</v>
      </c>
      <c r="C17" s="41"/>
      <c r="D17" s="41"/>
      <c r="E17" s="41"/>
      <c r="F17" s="41"/>
      <c r="G17" s="41"/>
      <c r="H17" s="41"/>
      <c r="I17" s="41"/>
      <c r="J17" s="42"/>
    </row>
    <row r="18" spans="1:10" ht="14.4" customHeight="1" x14ac:dyDescent="0.3">
      <c r="A18" s="58"/>
      <c r="B18" s="58"/>
      <c r="C18" s="75">
        <f>SUM(C15:C17)</f>
        <v>0</v>
      </c>
      <c r="D18" s="75">
        <f t="shared" ref="D18:J18" si="1">SUM(D15:D17)</f>
        <v>0</v>
      </c>
      <c r="E18" s="75">
        <f t="shared" si="1"/>
        <v>0</v>
      </c>
      <c r="F18" s="75">
        <f t="shared" si="1"/>
        <v>0</v>
      </c>
      <c r="G18" s="75">
        <f t="shared" si="1"/>
        <v>0</v>
      </c>
      <c r="H18" s="75">
        <f t="shared" si="1"/>
        <v>0</v>
      </c>
      <c r="I18" s="75">
        <f t="shared" si="1"/>
        <v>0</v>
      </c>
      <c r="J18" s="75">
        <f t="shared" si="1"/>
        <v>0</v>
      </c>
    </row>
    <row r="19" spans="1:10" ht="14.4" customHeight="1" x14ac:dyDescent="0.3">
      <c r="A19" s="60"/>
      <c r="B19" s="76"/>
      <c r="C19" s="77"/>
      <c r="D19" s="77"/>
      <c r="E19" s="77"/>
      <c r="F19" s="77"/>
      <c r="G19" s="77"/>
      <c r="H19" s="77"/>
      <c r="I19" s="77"/>
      <c r="J19" s="77"/>
    </row>
    <row r="20" spans="1:10" ht="14.4" customHeight="1" x14ac:dyDescent="0.3">
      <c r="A20" s="60"/>
      <c r="B20" s="60"/>
      <c r="C20" s="60"/>
      <c r="D20" s="60"/>
      <c r="E20" s="60"/>
      <c r="F20" s="60"/>
      <c r="G20" s="60"/>
      <c r="H20" s="60"/>
      <c r="I20" s="60"/>
      <c r="J20" s="60"/>
    </row>
    <row r="21" spans="1:10" ht="14.4" customHeight="1" x14ac:dyDescent="0.3">
      <c r="A21" s="60"/>
      <c r="B21" s="60"/>
      <c r="C21" s="60"/>
      <c r="D21" s="60"/>
      <c r="E21" s="60"/>
      <c r="F21" s="60"/>
      <c r="G21" s="60"/>
      <c r="H21" s="60"/>
      <c r="I21" s="60"/>
      <c r="J21" s="60"/>
    </row>
    <row r="22" spans="1:10" ht="14.4" customHeight="1" x14ac:dyDescent="0.3">
      <c r="A22" s="60"/>
      <c r="B22" s="60"/>
      <c r="C22" s="60"/>
      <c r="D22" s="60"/>
      <c r="E22" s="60"/>
      <c r="F22" s="60"/>
      <c r="G22" s="60"/>
      <c r="H22" s="60"/>
      <c r="I22" s="60"/>
      <c r="J22" s="60"/>
    </row>
    <row r="23" spans="1:10" ht="14.4" customHeight="1" x14ac:dyDescent="0.3">
      <c r="A23" s="60"/>
      <c r="B23" s="60"/>
      <c r="C23" s="60"/>
      <c r="D23" s="60"/>
      <c r="E23" s="60"/>
      <c r="F23" s="60"/>
      <c r="G23" s="60"/>
      <c r="H23" s="60"/>
      <c r="I23" s="60"/>
      <c r="J23" s="60"/>
    </row>
    <row r="24" spans="1:10" ht="14.4" customHeight="1" x14ac:dyDescent="0.3">
      <c r="A24" s="60"/>
      <c r="B24" s="60"/>
      <c r="C24" s="60"/>
      <c r="D24" s="60"/>
      <c r="E24" s="60"/>
      <c r="F24" s="60"/>
      <c r="G24" s="60"/>
      <c r="H24" s="60"/>
      <c r="I24" s="60"/>
      <c r="J24" s="60"/>
    </row>
    <row r="25" spans="1:10" ht="14.4" customHeight="1" x14ac:dyDescent="0.3">
      <c r="A25" s="60"/>
      <c r="B25" s="60"/>
      <c r="C25" s="60"/>
      <c r="D25" s="60"/>
      <c r="E25" s="60"/>
      <c r="F25" s="60"/>
      <c r="G25" s="60"/>
      <c r="H25" s="60"/>
      <c r="I25" s="60"/>
      <c r="J25" s="60"/>
    </row>
    <row r="26" spans="1:10" ht="14.4" customHeight="1" x14ac:dyDescent="0.3">
      <c r="A26" s="60"/>
      <c r="B26" s="60"/>
      <c r="C26" s="60"/>
      <c r="D26" s="60"/>
      <c r="E26" s="60"/>
      <c r="F26" s="60"/>
      <c r="G26" s="60"/>
      <c r="H26" s="60"/>
      <c r="I26" s="60"/>
      <c r="J26" s="60"/>
    </row>
    <row r="27" spans="1:10" ht="14.4" customHeight="1" x14ac:dyDescent="0.3">
      <c r="A27" s="60"/>
      <c r="B27" s="60"/>
      <c r="C27" s="60"/>
      <c r="D27" s="60"/>
      <c r="E27" s="60"/>
      <c r="F27" s="60"/>
      <c r="G27" s="60"/>
      <c r="H27" s="60"/>
      <c r="I27" s="60"/>
      <c r="J27" s="60"/>
    </row>
    <row r="28" spans="1:10" ht="14.4" customHeight="1" x14ac:dyDescent="0.3">
      <c r="A28" s="60"/>
      <c r="B28" s="60"/>
      <c r="C28" s="60"/>
      <c r="D28" s="60"/>
      <c r="E28" s="60"/>
      <c r="F28" s="60"/>
      <c r="G28" s="60"/>
      <c r="H28" s="60"/>
      <c r="I28" s="60"/>
      <c r="J28" s="60"/>
    </row>
    <row r="29" spans="1:10" ht="14.4" customHeight="1" x14ac:dyDescent="0.3">
      <c r="A29" s="60"/>
      <c r="B29" s="60"/>
      <c r="C29" s="60"/>
      <c r="D29" s="60"/>
      <c r="E29" s="60"/>
      <c r="F29" s="60"/>
      <c r="G29" s="60"/>
      <c r="H29" s="60"/>
      <c r="I29" s="60"/>
      <c r="J29" s="60"/>
    </row>
    <row r="30" spans="1:10" ht="14.4" customHeight="1" x14ac:dyDescent="0.3">
      <c r="A30" s="60"/>
      <c r="B30" s="60"/>
      <c r="C30" s="60"/>
      <c r="D30" s="60"/>
      <c r="E30" s="60"/>
      <c r="F30" s="60"/>
      <c r="G30" s="60"/>
      <c r="H30" s="60"/>
      <c r="I30" s="60"/>
      <c r="J30" s="60"/>
    </row>
    <row r="31" spans="1:10" ht="14.4" customHeight="1" x14ac:dyDescent="0.3">
      <c r="A31" s="60"/>
      <c r="B31" s="60"/>
      <c r="C31" s="60"/>
      <c r="D31" s="60"/>
      <c r="E31" s="60"/>
      <c r="F31" s="60"/>
      <c r="G31" s="60"/>
      <c r="H31" s="60"/>
      <c r="I31" s="60"/>
      <c r="J31" s="60"/>
    </row>
    <row r="32" spans="1:10" ht="14.4" customHeight="1" x14ac:dyDescent="0.3">
      <c r="A32" s="60"/>
      <c r="B32" s="60"/>
      <c r="C32" s="60"/>
      <c r="D32" s="60"/>
      <c r="E32" s="60"/>
      <c r="F32" s="60"/>
      <c r="G32" s="60"/>
      <c r="H32" s="60"/>
      <c r="I32" s="60"/>
      <c r="J32" s="60"/>
    </row>
    <row r="33" spans="1:10" ht="14.4" customHeight="1" x14ac:dyDescent="0.3">
      <c r="A33" s="60"/>
      <c r="B33" s="60"/>
      <c r="C33" s="60"/>
      <c r="D33" s="60"/>
      <c r="E33" s="60"/>
      <c r="F33" s="60"/>
      <c r="G33" s="60"/>
      <c r="H33" s="60"/>
      <c r="I33" s="60"/>
      <c r="J33" s="60"/>
    </row>
    <row r="34" spans="1:10" ht="14.4" customHeight="1" x14ac:dyDescent="0.3">
      <c r="A34" s="61"/>
      <c r="B34" s="61"/>
      <c r="C34" s="61"/>
      <c r="D34" s="61"/>
      <c r="E34" s="61"/>
      <c r="F34" s="61"/>
      <c r="G34" s="61"/>
      <c r="H34" s="61"/>
      <c r="I34" s="61"/>
      <c r="J34" s="61"/>
    </row>
    <row r="35" spans="1:10" ht="14.4" customHeight="1" x14ac:dyDescent="0.3">
      <c r="A35" s="61"/>
      <c r="B35" s="61"/>
      <c r="C35" s="61"/>
      <c r="D35" s="61"/>
      <c r="E35" s="61"/>
      <c r="F35" s="61"/>
      <c r="G35" s="61"/>
      <c r="H35" s="61"/>
      <c r="I35" s="61"/>
      <c r="J35" s="61"/>
    </row>
    <row r="36" spans="1:10" ht="14.4" customHeight="1" x14ac:dyDescent="0.3">
      <c r="A36" s="61"/>
      <c r="B36" s="61"/>
      <c r="C36" s="61"/>
      <c r="D36" s="61"/>
      <c r="E36" s="61"/>
      <c r="F36" s="61"/>
      <c r="G36" s="61"/>
      <c r="H36" s="61"/>
      <c r="I36" s="61"/>
      <c r="J36" s="61"/>
    </row>
    <row r="37" spans="1:10" ht="14.4" customHeight="1" x14ac:dyDescent="0.3">
      <c r="A37" s="61"/>
      <c r="B37" s="61"/>
      <c r="C37" s="61"/>
      <c r="D37" s="61"/>
      <c r="E37" s="61"/>
      <c r="F37" s="61"/>
      <c r="G37" s="61"/>
      <c r="H37" s="61"/>
      <c r="I37" s="61"/>
      <c r="J37" s="61"/>
    </row>
    <row r="38" spans="1:10" ht="14.4" customHeight="1" x14ac:dyDescent="0.3">
      <c r="A38" s="61"/>
      <c r="B38" s="61"/>
      <c r="C38" s="61"/>
      <c r="D38" s="61"/>
      <c r="E38" s="61"/>
      <c r="F38" s="61"/>
      <c r="G38" s="61"/>
      <c r="H38" s="61"/>
      <c r="I38" s="61"/>
      <c r="J38" s="61"/>
    </row>
    <row r="39" spans="1:10" ht="14.4" customHeight="1" x14ac:dyDescent="0.3">
      <c r="A39" s="61"/>
      <c r="B39" s="61"/>
      <c r="C39" s="61"/>
      <c r="D39" s="61"/>
      <c r="E39" s="61"/>
      <c r="F39" s="61"/>
      <c r="G39" s="61"/>
      <c r="H39" s="61"/>
      <c r="I39" s="61"/>
      <c r="J39" s="61"/>
    </row>
    <row r="40" spans="1:10" ht="14.4" customHeight="1" x14ac:dyDescent="0.3">
      <c r="A40" s="61"/>
      <c r="B40" s="61"/>
      <c r="C40" s="61"/>
      <c r="D40" s="61"/>
      <c r="E40" s="61"/>
      <c r="F40" s="61"/>
      <c r="G40" s="61"/>
      <c r="H40" s="61"/>
      <c r="I40" s="61"/>
      <c r="J40" s="61"/>
    </row>
    <row r="41" spans="1:10" ht="14.4" customHeight="1" x14ac:dyDescent="0.3">
      <c r="A41" s="61"/>
      <c r="B41" s="61"/>
      <c r="C41" s="61"/>
      <c r="D41" s="61"/>
      <c r="E41" s="61"/>
      <c r="F41" s="61"/>
      <c r="G41" s="61"/>
      <c r="H41" s="61"/>
      <c r="I41" s="61"/>
      <c r="J41" s="61"/>
    </row>
    <row r="42" spans="1:10" ht="14.4" customHeight="1" x14ac:dyDescent="0.3">
      <c r="A42" s="61"/>
      <c r="B42" s="61"/>
      <c r="C42" s="61"/>
      <c r="D42" s="61"/>
      <c r="E42" s="61"/>
      <c r="F42" s="61"/>
      <c r="G42" s="61"/>
      <c r="H42" s="61"/>
      <c r="I42" s="61"/>
      <c r="J42" s="61"/>
    </row>
    <row r="43" spans="1:10" ht="14.4" customHeight="1" x14ac:dyDescent="0.3">
      <c r="A43" s="61"/>
      <c r="B43" s="61"/>
      <c r="C43" s="61"/>
      <c r="D43" s="61"/>
      <c r="E43" s="61"/>
      <c r="F43" s="61"/>
      <c r="G43" s="61"/>
      <c r="H43" s="61"/>
      <c r="I43" s="61"/>
      <c r="J43" s="61"/>
    </row>
    <row r="44" spans="1:10" ht="14.4" customHeight="1" x14ac:dyDescent="0.3">
      <c r="A44" s="61"/>
      <c r="B44" s="61"/>
      <c r="C44" s="61"/>
      <c r="D44" s="61"/>
      <c r="E44" s="61"/>
      <c r="F44" s="61"/>
      <c r="G44" s="61"/>
      <c r="H44" s="61"/>
      <c r="I44" s="61"/>
      <c r="J44" s="61"/>
    </row>
    <row r="45" spans="1:10" ht="14.4" customHeight="1" x14ac:dyDescent="0.3">
      <c r="A45" s="61"/>
      <c r="B45" s="61"/>
      <c r="C45" s="61"/>
      <c r="D45" s="61"/>
      <c r="E45" s="61"/>
      <c r="F45" s="61"/>
      <c r="G45" s="61"/>
      <c r="H45" s="61"/>
      <c r="I45" s="61"/>
      <c r="J45" s="61"/>
    </row>
    <row r="46" spans="1:10" ht="14.4" customHeight="1" x14ac:dyDescent="0.3">
      <c r="A46" s="61"/>
      <c r="B46" s="61"/>
      <c r="C46" s="61"/>
      <c r="D46" s="61"/>
      <c r="E46" s="61"/>
      <c r="F46" s="61"/>
      <c r="G46" s="61"/>
      <c r="H46" s="61"/>
      <c r="I46" s="61"/>
      <c r="J46" s="61"/>
    </row>
    <row r="47" spans="1:10" ht="14.4" customHeight="1" x14ac:dyDescent="0.3">
      <c r="A47" s="61"/>
      <c r="B47" s="61"/>
      <c r="C47" s="61"/>
      <c r="D47" s="61"/>
      <c r="E47" s="61"/>
      <c r="F47" s="61"/>
      <c r="G47" s="61"/>
      <c r="H47" s="61"/>
      <c r="I47" s="61"/>
      <c r="J47" s="61"/>
    </row>
  </sheetData>
  <protectedRanges>
    <protectedRange sqref="C15:J17" name="Racial Salary Breakdown Female"/>
    <protectedRange sqref="C11:J13" name="Racial Salary Breakdown Male"/>
    <protectedRange sqref="A8:I8" name="Race of Employees"/>
    <protectedRange sqref="H6 I6" name="Female Employees"/>
    <protectedRange sqref="G6" name="Male Employees"/>
    <protectedRange sqref="D5" name="Total Number of Employees"/>
    <protectedRange sqref="D3" name="Name of Department"/>
  </protectedRanges>
  <mergeCells count="8">
    <mergeCell ref="A1:G1"/>
    <mergeCell ref="A10:B10"/>
    <mergeCell ref="G7:H7"/>
    <mergeCell ref="A3:C3"/>
    <mergeCell ref="G8:H8"/>
    <mergeCell ref="D5:E6"/>
    <mergeCell ref="A5:C6"/>
    <mergeCell ref="D3:I3"/>
  </mergeCells>
  <dataValidations count="3">
    <dataValidation type="whole" allowBlank="1" showInputMessage="1" showErrorMessage="1" sqref="D5:E6">
      <formula1>1</formula1>
      <formula2>99999</formula2>
    </dataValidation>
    <dataValidation type="whole" operator="greaterThanOrEqual" allowBlank="1" showInputMessage="1" showErrorMessage="1" sqref="C11:J17">
      <formula1>0</formula1>
    </dataValidation>
    <dataValidation type="whole" allowBlank="1" showInputMessage="1" showErrorMessage="1" sqref="A8:I8 G6:I6">
      <formula1>0</formula1>
      <formula2>99999</formula2>
    </dataValidation>
  </dataValidations>
  <pageMargins left="0.7" right="0.7" top="0.75" bottom="0.75" header="0.3" footer="0.3"/>
  <pageSetup orientation="portrait" r:id="rId1"/>
  <headerFooter>
    <oddHeader>&amp;L&amp;"-,Italic"&amp;22Our Workforce Diversity Profile</oddHeader>
    <oddFooter>&amp;C&amp;"-,Italic"Version: FY21</oddFooter>
  </headerFooter>
  <drawing r:id="rId2"/>
  <extLst>
    <ext xmlns:x14="http://schemas.microsoft.com/office/spreadsheetml/2009/9/main" uri="{CCE6A557-97BC-4b89-ADB6-D9C93CAAB3DF}">
      <x14:dataValidations xmlns:xm="http://schemas.microsoft.com/office/excel/2006/main" count="1">
        <x14:dataValidation type="list" showInputMessage="1" showErrorMessage="1" promptTitle="Select Name of Department">
          <x14:formula1>
            <xm:f>HIDDEN!$K$2:$K$21</xm:f>
          </x14:formula1>
          <xm:sqref>D3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V59"/>
  <sheetViews>
    <sheetView view="pageLayout" zoomScale="107" zoomScaleNormal="100" zoomScalePageLayoutView="107" workbookViewId="0">
      <selection activeCell="A19" sqref="A19:H19"/>
    </sheetView>
  </sheetViews>
  <sheetFormatPr defaultColWidth="8.88671875" defaultRowHeight="14.4" x14ac:dyDescent="0.3"/>
  <cols>
    <col min="1" max="1" width="7.88671875" style="6" customWidth="1"/>
    <col min="2" max="3" width="10.109375" style="6" customWidth="1"/>
    <col min="4" max="4" width="8.5546875" style="6" customWidth="1"/>
    <col min="5" max="5" width="10.109375" style="6" customWidth="1"/>
    <col min="6" max="6" width="9.109375" style="6" customWidth="1"/>
    <col min="7" max="7" width="10.109375" style="6" customWidth="1"/>
    <col min="8" max="8" width="18.6640625" style="6" customWidth="1"/>
    <col min="9" max="9" width="20.33203125" style="6" customWidth="1"/>
    <col min="10" max="10" width="7.6640625" style="6" customWidth="1"/>
    <col min="11" max="22" width="11.109375" style="6" customWidth="1"/>
    <col min="23" max="16384" width="8.88671875" style="6"/>
  </cols>
  <sheetData>
    <row r="1" spans="1:22" ht="16.2" customHeight="1" x14ac:dyDescent="0.3">
      <c r="A1" s="201" t="s">
        <v>121</v>
      </c>
      <c r="B1" s="202"/>
      <c r="C1" s="202"/>
      <c r="D1" s="202"/>
      <c r="E1" s="202"/>
      <c r="F1" s="202"/>
      <c r="G1" s="202"/>
      <c r="H1" s="202"/>
      <c r="I1" s="203"/>
      <c r="J1" s="20"/>
    </row>
    <row r="2" spans="1:22" ht="31.2" customHeight="1" x14ac:dyDescent="0.3">
      <c r="A2" s="204"/>
      <c r="B2" s="205"/>
      <c r="C2" s="205"/>
      <c r="D2" s="205"/>
      <c r="E2" s="205"/>
      <c r="F2" s="205"/>
      <c r="G2" s="205"/>
      <c r="H2" s="205"/>
      <c r="I2" s="206"/>
      <c r="J2" s="20"/>
      <c r="K2" s="20"/>
      <c r="L2" s="20"/>
      <c r="M2" s="20"/>
      <c r="N2" s="20"/>
      <c r="O2" s="20"/>
      <c r="P2" s="20"/>
      <c r="Q2" s="20"/>
      <c r="R2" s="20"/>
      <c r="S2" s="20"/>
      <c r="T2" s="20"/>
      <c r="U2" s="20"/>
      <c r="V2" s="20"/>
    </row>
    <row r="3" spans="1:22" ht="52.8" customHeight="1" thickBot="1" x14ac:dyDescent="0.35">
      <c r="A3" s="207"/>
      <c r="B3" s="208"/>
      <c r="C3" s="208"/>
      <c r="D3" s="208"/>
      <c r="E3" s="208"/>
      <c r="F3" s="208"/>
      <c r="G3" s="208"/>
      <c r="H3" s="208"/>
      <c r="I3" s="209"/>
      <c r="J3" s="20"/>
      <c r="K3" s="20"/>
      <c r="L3" s="20"/>
      <c r="M3" s="20"/>
      <c r="N3" s="20"/>
      <c r="O3" s="20"/>
      <c r="P3" s="20"/>
      <c r="Q3" s="20"/>
      <c r="R3" s="20"/>
      <c r="S3" s="20"/>
      <c r="T3" s="20"/>
      <c r="U3" s="20"/>
      <c r="V3" s="20"/>
    </row>
    <row r="4" spans="1:22" ht="14.4" customHeight="1" thickBot="1" x14ac:dyDescent="0.35">
      <c r="A4" s="20"/>
      <c r="B4" s="20"/>
      <c r="C4" s="20"/>
      <c r="D4" s="20"/>
      <c r="E4" s="20"/>
      <c r="F4" s="20"/>
      <c r="G4" s="20"/>
      <c r="H4" s="20"/>
      <c r="I4" s="20"/>
      <c r="J4" s="20"/>
      <c r="K4" s="20"/>
      <c r="L4" s="20"/>
      <c r="M4" s="20"/>
      <c r="N4" s="20"/>
      <c r="O4" s="20"/>
      <c r="P4" s="20"/>
      <c r="Q4" s="20"/>
      <c r="R4" s="20"/>
      <c r="S4" s="20"/>
      <c r="T4" s="20"/>
      <c r="U4" s="20"/>
      <c r="V4" s="20"/>
    </row>
    <row r="5" spans="1:22" ht="13.2" customHeight="1" thickTop="1" x14ac:dyDescent="0.3">
      <c r="A5" s="228" t="s">
        <v>82</v>
      </c>
      <c r="B5" s="229"/>
      <c r="C5" s="229"/>
      <c r="D5" s="229"/>
      <c r="E5" s="229"/>
      <c r="F5" s="230"/>
      <c r="G5" s="222"/>
      <c r="H5" s="223"/>
      <c r="I5" s="224"/>
      <c r="J5" s="20"/>
      <c r="K5" s="20"/>
      <c r="L5" s="20"/>
      <c r="M5" s="20"/>
      <c r="N5" s="20"/>
      <c r="O5" s="20"/>
      <c r="P5" s="20"/>
      <c r="Q5" s="20"/>
      <c r="R5" s="20"/>
      <c r="S5" s="20"/>
      <c r="T5" s="20"/>
      <c r="U5" s="20"/>
      <c r="V5" s="20"/>
    </row>
    <row r="6" spans="1:22" ht="22.95" customHeight="1" thickBot="1" x14ac:dyDescent="0.35">
      <c r="A6" s="231"/>
      <c r="B6" s="232"/>
      <c r="C6" s="232"/>
      <c r="D6" s="232"/>
      <c r="E6" s="232"/>
      <c r="F6" s="233"/>
      <c r="G6" s="225"/>
      <c r="H6" s="226"/>
      <c r="I6" s="227"/>
      <c r="J6" s="20"/>
      <c r="K6" s="20"/>
      <c r="L6" s="20"/>
      <c r="M6" s="20"/>
      <c r="N6" s="20"/>
      <c r="O6" s="20"/>
      <c r="P6" s="20"/>
      <c r="Q6" s="20"/>
      <c r="R6" s="20"/>
      <c r="S6" s="20"/>
      <c r="T6" s="20"/>
      <c r="U6" s="20"/>
      <c r="V6" s="20"/>
    </row>
    <row r="7" spans="1:22" ht="14.4" customHeight="1" thickTop="1" thickBot="1" x14ac:dyDescent="0.35">
      <c r="A7" s="31"/>
      <c r="B7" s="32"/>
      <c r="C7" s="32"/>
      <c r="D7" s="32"/>
      <c r="E7" s="32"/>
      <c r="F7" s="32"/>
      <c r="G7" s="32"/>
      <c r="H7" s="32"/>
      <c r="I7" s="33"/>
      <c r="J7" s="20"/>
      <c r="K7" s="20"/>
      <c r="L7" s="20"/>
      <c r="M7" s="20"/>
      <c r="N7" s="20"/>
      <c r="O7" s="20"/>
      <c r="P7" s="20"/>
      <c r="Q7" s="20"/>
      <c r="R7" s="20"/>
      <c r="S7" s="20"/>
      <c r="T7" s="20"/>
      <c r="U7" s="20"/>
      <c r="V7" s="20"/>
    </row>
    <row r="8" spans="1:22" ht="14.4" customHeight="1" thickBot="1" x14ac:dyDescent="0.35">
      <c r="A8" s="210" t="s">
        <v>114</v>
      </c>
      <c r="B8" s="211"/>
      <c r="C8" s="211"/>
      <c r="D8" s="212"/>
      <c r="E8" s="78"/>
      <c r="F8" s="78"/>
      <c r="G8" s="78"/>
      <c r="H8" s="78"/>
      <c r="I8" s="85" t="s">
        <v>67</v>
      </c>
    </row>
    <row r="9" spans="1:22" ht="7.2" customHeight="1" thickTop="1" x14ac:dyDescent="0.3">
      <c r="A9" s="213" t="s">
        <v>108</v>
      </c>
      <c r="B9" s="214"/>
      <c r="C9" s="214"/>
      <c r="D9" s="214"/>
      <c r="E9" s="214"/>
      <c r="F9" s="214"/>
      <c r="G9" s="214"/>
      <c r="H9" s="214"/>
      <c r="I9" s="215"/>
    </row>
    <row r="10" spans="1:22" ht="14.4" customHeight="1" x14ac:dyDescent="0.3">
      <c r="A10" s="216"/>
      <c r="B10" s="217"/>
      <c r="C10" s="217"/>
      <c r="D10" s="217"/>
      <c r="E10" s="217"/>
      <c r="F10" s="217"/>
      <c r="G10" s="217"/>
      <c r="H10" s="217"/>
      <c r="I10" s="218"/>
    </row>
    <row r="11" spans="1:22" ht="13.8" customHeight="1" x14ac:dyDescent="0.3">
      <c r="A11" s="216"/>
      <c r="B11" s="217"/>
      <c r="C11" s="217"/>
      <c r="D11" s="217"/>
      <c r="E11" s="217"/>
      <c r="F11" s="217"/>
      <c r="G11" s="217"/>
      <c r="H11" s="217"/>
      <c r="I11" s="218"/>
    </row>
    <row r="12" spans="1:22" ht="14.4" customHeight="1" x14ac:dyDescent="0.3">
      <c r="A12" s="216"/>
      <c r="B12" s="217"/>
      <c r="C12" s="217"/>
      <c r="D12" s="217"/>
      <c r="E12" s="217"/>
      <c r="F12" s="217"/>
      <c r="G12" s="217"/>
      <c r="H12" s="217"/>
      <c r="I12" s="218"/>
    </row>
    <row r="13" spans="1:22" ht="13.2" customHeight="1" thickBot="1" x14ac:dyDescent="0.35">
      <c r="A13" s="219"/>
      <c r="B13" s="220"/>
      <c r="C13" s="220"/>
      <c r="D13" s="220"/>
      <c r="E13" s="220"/>
      <c r="F13" s="220"/>
      <c r="G13" s="220"/>
      <c r="H13" s="220"/>
      <c r="I13" s="221"/>
    </row>
    <row r="14" spans="1:22" ht="14.4" customHeight="1" thickTop="1" x14ac:dyDescent="0.3">
      <c r="A14" s="200" t="s">
        <v>110</v>
      </c>
      <c r="B14" s="200"/>
      <c r="C14" s="200"/>
      <c r="D14" s="200"/>
      <c r="E14" s="200"/>
      <c r="F14" s="200"/>
      <c r="G14" s="200"/>
      <c r="H14" s="200"/>
      <c r="I14" s="79"/>
    </row>
    <row r="15" spans="1:22" ht="24" customHeight="1" x14ac:dyDescent="0.3">
      <c r="A15" s="184" t="s">
        <v>120</v>
      </c>
      <c r="B15" s="184"/>
      <c r="C15" s="184"/>
      <c r="D15" s="184"/>
      <c r="E15" s="184"/>
      <c r="F15" s="184"/>
      <c r="G15" s="184"/>
      <c r="H15" s="184"/>
      <c r="I15" s="80"/>
    </row>
    <row r="16" spans="1:22" x14ac:dyDescent="0.3">
      <c r="A16" s="181" t="s">
        <v>78</v>
      </c>
      <c r="B16" s="181"/>
      <c r="C16" s="181"/>
      <c r="D16" s="181"/>
      <c r="E16" s="181"/>
      <c r="F16" s="181"/>
      <c r="G16" s="181"/>
      <c r="H16" s="182"/>
      <c r="I16" s="80"/>
    </row>
    <row r="17" spans="1:9" x14ac:dyDescent="0.3">
      <c r="A17" s="200" t="s">
        <v>109</v>
      </c>
      <c r="B17" s="200"/>
      <c r="C17" s="200"/>
      <c r="D17" s="200"/>
      <c r="E17" s="200"/>
      <c r="F17" s="200"/>
      <c r="G17" s="200"/>
      <c r="H17" s="200"/>
      <c r="I17" s="81"/>
    </row>
    <row r="18" spans="1:9" ht="15" thickBot="1" x14ac:dyDescent="0.35">
      <c r="A18" s="197" t="s">
        <v>64</v>
      </c>
      <c r="B18" s="198"/>
      <c r="C18" s="198"/>
      <c r="D18" s="199"/>
      <c r="E18" s="78"/>
      <c r="F18" s="78"/>
      <c r="G18" s="78"/>
      <c r="H18" s="78"/>
      <c r="I18" s="82"/>
    </row>
    <row r="19" spans="1:9" x14ac:dyDescent="0.3">
      <c r="A19" s="183" t="s">
        <v>90</v>
      </c>
      <c r="B19" s="183"/>
      <c r="C19" s="183"/>
      <c r="D19" s="183"/>
      <c r="E19" s="183"/>
      <c r="F19" s="183"/>
      <c r="G19" s="183"/>
      <c r="H19" s="183"/>
      <c r="I19" s="81"/>
    </row>
    <row r="20" spans="1:9" x14ac:dyDescent="0.3">
      <c r="A20" s="183" t="s">
        <v>115</v>
      </c>
      <c r="B20" s="183"/>
      <c r="C20" s="183"/>
      <c r="D20" s="183"/>
      <c r="E20" s="183"/>
      <c r="F20" s="183"/>
      <c r="G20" s="183"/>
      <c r="H20" s="183"/>
      <c r="I20" s="81"/>
    </row>
    <row r="21" spans="1:9" x14ac:dyDescent="0.3">
      <c r="A21" s="183" t="s">
        <v>122</v>
      </c>
      <c r="B21" s="183"/>
      <c r="C21" s="183"/>
      <c r="D21" s="183"/>
      <c r="E21" s="183"/>
      <c r="F21" s="183"/>
      <c r="G21" s="183"/>
      <c r="H21" s="183"/>
      <c r="I21" s="81"/>
    </row>
    <row r="22" spans="1:9" x14ac:dyDescent="0.3">
      <c r="A22" s="183" t="s">
        <v>123</v>
      </c>
      <c r="B22" s="183"/>
      <c r="C22" s="183"/>
      <c r="D22" s="183"/>
      <c r="E22" s="183"/>
      <c r="F22" s="183"/>
      <c r="G22" s="183"/>
      <c r="H22" s="183"/>
      <c r="I22" s="81"/>
    </row>
    <row r="23" spans="1:9" ht="15" thickBot="1" x14ac:dyDescent="0.35">
      <c r="A23" s="183" t="s">
        <v>83</v>
      </c>
      <c r="B23" s="183"/>
      <c r="C23" s="183"/>
      <c r="D23" s="183"/>
      <c r="E23" s="183"/>
      <c r="F23" s="183"/>
      <c r="G23" s="183"/>
      <c r="H23" s="183"/>
      <c r="I23" s="81"/>
    </row>
    <row r="24" spans="1:9" ht="15" thickBot="1" x14ac:dyDescent="0.35">
      <c r="A24" s="194" t="s">
        <v>65</v>
      </c>
      <c r="B24" s="195"/>
      <c r="C24" s="195"/>
      <c r="D24" s="196"/>
      <c r="E24" s="78"/>
      <c r="F24" s="78"/>
      <c r="G24" s="78"/>
      <c r="H24" s="78"/>
      <c r="I24" s="82"/>
    </row>
    <row r="25" spans="1:9" ht="13.2" customHeight="1" x14ac:dyDescent="0.3">
      <c r="A25" s="179" t="s">
        <v>111</v>
      </c>
      <c r="B25" s="179"/>
      <c r="C25" s="179"/>
      <c r="D25" s="179"/>
      <c r="E25" s="179"/>
      <c r="F25" s="179"/>
      <c r="G25" s="179"/>
      <c r="H25" s="179"/>
      <c r="I25" s="81"/>
    </row>
    <row r="26" spans="1:9" ht="12.6" customHeight="1" x14ac:dyDescent="0.3">
      <c r="A26" s="179" t="s">
        <v>112</v>
      </c>
      <c r="B26" s="179"/>
      <c r="C26" s="179"/>
      <c r="D26" s="179"/>
      <c r="E26" s="179"/>
      <c r="F26" s="179"/>
      <c r="G26" s="179"/>
      <c r="H26" s="179"/>
      <c r="I26" s="81"/>
    </row>
    <row r="27" spans="1:9" ht="12.6" customHeight="1" x14ac:dyDescent="0.3">
      <c r="A27" s="179" t="s">
        <v>124</v>
      </c>
      <c r="B27" s="179"/>
      <c r="C27" s="179"/>
      <c r="D27" s="179"/>
      <c r="E27" s="179"/>
      <c r="F27" s="179"/>
      <c r="G27" s="179"/>
      <c r="H27" s="179"/>
      <c r="I27" s="81"/>
    </row>
    <row r="28" spans="1:9" ht="12.6" customHeight="1" x14ac:dyDescent="0.3">
      <c r="A28" s="179" t="s">
        <v>125</v>
      </c>
      <c r="B28" s="179"/>
      <c r="C28" s="179"/>
      <c r="D28" s="179"/>
      <c r="E28" s="179"/>
      <c r="F28" s="179"/>
      <c r="G28" s="179"/>
      <c r="H28" s="179"/>
      <c r="I28" s="81"/>
    </row>
    <row r="29" spans="1:9" ht="22.95" customHeight="1" x14ac:dyDescent="0.3">
      <c r="A29" s="180" t="s">
        <v>116</v>
      </c>
      <c r="B29" s="180"/>
      <c r="C29" s="180"/>
      <c r="D29" s="180"/>
      <c r="E29" s="180"/>
      <c r="F29" s="180"/>
      <c r="G29" s="180"/>
      <c r="H29" s="180"/>
      <c r="I29" s="81"/>
    </row>
    <row r="30" spans="1:9" x14ac:dyDescent="0.3">
      <c r="A30" s="179" t="s">
        <v>117</v>
      </c>
      <c r="B30" s="179"/>
      <c r="C30" s="179"/>
      <c r="D30" s="179"/>
      <c r="E30" s="179"/>
      <c r="F30" s="179"/>
      <c r="G30" s="179"/>
      <c r="H30" s="179"/>
      <c r="I30" s="81"/>
    </row>
    <row r="31" spans="1:9" ht="15" thickBot="1" x14ac:dyDescent="0.35">
      <c r="A31" s="179" t="s">
        <v>113</v>
      </c>
      <c r="B31" s="179"/>
      <c r="C31" s="179"/>
      <c r="D31" s="179"/>
      <c r="E31" s="179"/>
      <c r="F31" s="179"/>
      <c r="G31" s="179"/>
      <c r="H31" s="179"/>
      <c r="I31" s="81"/>
    </row>
    <row r="32" spans="1:9" ht="15" thickBot="1" x14ac:dyDescent="0.35">
      <c r="A32" s="191" t="s">
        <v>66</v>
      </c>
      <c r="B32" s="192"/>
      <c r="C32" s="192"/>
      <c r="D32" s="193"/>
      <c r="E32" s="78"/>
      <c r="F32" s="78"/>
      <c r="G32" s="78"/>
      <c r="H32" s="78"/>
      <c r="I32" s="78"/>
    </row>
    <row r="33" spans="1:22" ht="22.95" customHeight="1" x14ac:dyDescent="0.3">
      <c r="A33" s="178" t="s">
        <v>84</v>
      </c>
      <c r="B33" s="178"/>
      <c r="C33" s="178"/>
      <c r="D33" s="178"/>
      <c r="E33" s="178"/>
      <c r="F33" s="178"/>
      <c r="G33" s="178"/>
      <c r="H33" s="178"/>
      <c r="I33" s="80"/>
    </row>
    <row r="34" spans="1:22" ht="12" customHeight="1" x14ac:dyDescent="0.3">
      <c r="A34" s="174" t="s">
        <v>126</v>
      </c>
      <c r="B34" s="174"/>
      <c r="C34" s="174"/>
      <c r="D34" s="174"/>
      <c r="E34" s="174"/>
      <c r="F34" s="174"/>
      <c r="G34" s="174"/>
      <c r="H34" s="174"/>
      <c r="I34" s="81"/>
    </row>
    <row r="35" spans="1:22" ht="23.4" customHeight="1" x14ac:dyDescent="0.3">
      <c r="A35" s="178" t="s">
        <v>91</v>
      </c>
      <c r="B35" s="178"/>
      <c r="C35" s="178"/>
      <c r="D35" s="178"/>
      <c r="E35" s="178"/>
      <c r="F35" s="178"/>
      <c r="G35" s="178"/>
      <c r="H35" s="178"/>
      <c r="I35" s="81"/>
      <c r="J35" s="20"/>
      <c r="K35" s="20"/>
      <c r="L35" s="20"/>
      <c r="M35" s="20"/>
      <c r="N35" s="20"/>
      <c r="O35" s="20"/>
      <c r="P35" s="20"/>
      <c r="Q35" s="20"/>
      <c r="R35" s="20"/>
      <c r="S35" s="20"/>
      <c r="T35" s="20"/>
      <c r="U35" s="20"/>
      <c r="V35" s="20"/>
    </row>
    <row r="36" spans="1:22" x14ac:dyDescent="0.3">
      <c r="A36" s="175" t="s">
        <v>77</v>
      </c>
      <c r="B36" s="176"/>
      <c r="C36" s="176"/>
      <c r="D36" s="176"/>
      <c r="E36" s="176"/>
      <c r="F36" s="176"/>
      <c r="G36" s="176"/>
      <c r="H36" s="177"/>
      <c r="I36" s="83"/>
      <c r="J36" s="20"/>
      <c r="K36" s="20"/>
      <c r="L36" s="20"/>
      <c r="M36" s="20"/>
      <c r="N36" s="20"/>
      <c r="O36" s="20"/>
      <c r="P36" s="20"/>
      <c r="Q36" s="20"/>
      <c r="R36" s="20"/>
      <c r="S36" s="20"/>
      <c r="T36" s="20"/>
      <c r="U36" s="20"/>
      <c r="V36" s="20"/>
    </row>
    <row r="37" spans="1:22" ht="13.2" customHeight="1" x14ac:dyDescent="0.3">
      <c r="A37" s="174" t="s">
        <v>85</v>
      </c>
      <c r="B37" s="174"/>
      <c r="C37" s="174"/>
      <c r="D37" s="174"/>
      <c r="E37" s="174"/>
      <c r="F37" s="174"/>
      <c r="G37" s="174"/>
      <c r="H37" s="174"/>
      <c r="I37" s="81"/>
      <c r="J37" s="20"/>
      <c r="K37" s="20"/>
      <c r="L37" s="20"/>
      <c r="M37" s="20"/>
      <c r="N37" s="20"/>
      <c r="O37" s="20"/>
      <c r="P37" s="20"/>
      <c r="Q37" s="20"/>
      <c r="R37" s="20"/>
      <c r="S37" s="20"/>
      <c r="T37" s="20"/>
      <c r="U37" s="20"/>
      <c r="V37" s="20"/>
    </row>
    <row r="38" spans="1:22" ht="12.6" customHeight="1" x14ac:dyDescent="0.3">
      <c r="A38" s="174" t="s">
        <v>86</v>
      </c>
      <c r="B38" s="174"/>
      <c r="C38" s="174"/>
      <c r="D38" s="174"/>
      <c r="E38" s="174"/>
      <c r="F38" s="174"/>
      <c r="G38" s="174"/>
      <c r="H38" s="174"/>
      <c r="I38" s="81"/>
    </row>
    <row r="39" spans="1:22" ht="24" customHeight="1" x14ac:dyDescent="0.3">
      <c r="A39" s="178" t="s">
        <v>127</v>
      </c>
      <c r="B39" s="178"/>
      <c r="C39" s="178"/>
      <c r="D39" s="178"/>
      <c r="E39" s="178"/>
      <c r="F39" s="178"/>
      <c r="G39" s="178"/>
      <c r="H39" s="178"/>
      <c r="I39" s="81"/>
    </row>
    <row r="40" spans="1:22" ht="15" thickBot="1" x14ac:dyDescent="0.35">
      <c r="A40" s="174" t="s">
        <v>87</v>
      </c>
      <c r="B40" s="174"/>
      <c r="C40" s="174"/>
      <c r="D40" s="174"/>
      <c r="E40" s="174"/>
      <c r="F40" s="174"/>
      <c r="G40" s="174"/>
      <c r="H40" s="174"/>
      <c r="I40" s="81"/>
    </row>
    <row r="41" spans="1:22" ht="15" thickBot="1" x14ac:dyDescent="0.35">
      <c r="A41" s="186" t="s">
        <v>62</v>
      </c>
      <c r="B41" s="187"/>
      <c r="C41" s="187"/>
      <c r="D41" s="188"/>
      <c r="E41" s="78"/>
      <c r="F41" s="78"/>
      <c r="G41" s="78"/>
      <c r="H41" s="78"/>
      <c r="I41" s="82"/>
    </row>
    <row r="42" spans="1:22" ht="12.6" customHeight="1" x14ac:dyDescent="0.3">
      <c r="A42" s="185" t="s">
        <v>128</v>
      </c>
      <c r="B42" s="185"/>
      <c r="C42" s="185"/>
      <c r="D42" s="185"/>
      <c r="E42" s="185"/>
      <c r="F42" s="185"/>
      <c r="G42" s="185"/>
      <c r="H42" s="189"/>
      <c r="I42" s="81"/>
    </row>
    <row r="43" spans="1:22" ht="13.95" customHeight="1" x14ac:dyDescent="0.3">
      <c r="A43" s="190" t="s">
        <v>106</v>
      </c>
      <c r="B43" s="190"/>
      <c r="C43" s="190"/>
      <c r="D43" s="190"/>
      <c r="E43" s="190"/>
      <c r="F43" s="190"/>
      <c r="G43" s="190"/>
      <c r="H43" s="190"/>
      <c r="I43" s="81"/>
    </row>
    <row r="44" spans="1:22" ht="14.4" customHeight="1" x14ac:dyDescent="0.3">
      <c r="A44" s="190" t="s">
        <v>88</v>
      </c>
      <c r="B44" s="190"/>
      <c r="C44" s="190"/>
      <c r="D44" s="190"/>
      <c r="E44" s="190"/>
      <c r="F44" s="190"/>
      <c r="G44" s="190"/>
      <c r="H44" s="190"/>
      <c r="I44" s="81"/>
    </row>
    <row r="45" spans="1:22" ht="22.2" customHeight="1" x14ac:dyDescent="0.3">
      <c r="A45" s="190" t="s">
        <v>89</v>
      </c>
      <c r="B45" s="190"/>
      <c r="C45" s="190"/>
      <c r="D45" s="190"/>
      <c r="E45" s="190"/>
      <c r="F45" s="190"/>
      <c r="G45" s="190"/>
      <c r="H45" s="190"/>
      <c r="I45" s="81"/>
    </row>
    <row r="46" spans="1:22" x14ac:dyDescent="0.3">
      <c r="A46" s="185" t="s">
        <v>129</v>
      </c>
      <c r="B46" s="185"/>
      <c r="C46" s="185"/>
      <c r="D46" s="185"/>
      <c r="E46" s="185"/>
      <c r="F46" s="185"/>
      <c r="G46" s="185"/>
      <c r="H46" s="185"/>
      <c r="I46" s="81"/>
    </row>
    <row r="47" spans="1:22" ht="15" thickBot="1" x14ac:dyDescent="0.35">
      <c r="A47" s="173" t="s">
        <v>130</v>
      </c>
      <c r="B47" s="173"/>
      <c r="C47" s="173"/>
      <c r="D47" s="173"/>
      <c r="E47" s="173"/>
      <c r="F47" s="173"/>
      <c r="G47" s="173"/>
      <c r="H47" s="173"/>
      <c r="I47" s="84"/>
    </row>
    <row r="48" spans="1:22" ht="15.6" thickTop="1" thickBot="1" x14ac:dyDescent="0.35"/>
    <row r="49" spans="1:9" x14ac:dyDescent="0.3">
      <c r="A49" s="167" t="s">
        <v>118</v>
      </c>
      <c r="B49" s="168"/>
      <c r="C49" s="168"/>
      <c r="D49" s="168"/>
      <c r="E49" s="168"/>
      <c r="F49" s="168"/>
      <c r="G49" s="168"/>
      <c r="H49" s="168"/>
      <c r="I49" s="169"/>
    </row>
    <row r="50" spans="1:9" ht="15" customHeight="1" x14ac:dyDescent="0.3">
      <c r="A50" s="170" t="s">
        <v>79</v>
      </c>
      <c r="B50" s="171"/>
      <c r="C50" s="171"/>
      <c r="D50" s="171"/>
      <c r="E50" s="171"/>
      <c r="F50" s="171"/>
      <c r="G50" s="171"/>
      <c r="H50" s="171"/>
      <c r="I50" s="172"/>
    </row>
    <row r="51" spans="1:9" x14ac:dyDescent="0.3">
      <c r="A51" s="170" t="s">
        <v>80</v>
      </c>
      <c r="B51" s="171"/>
      <c r="C51" s="171"/>
      <c r="D51" s="171"/>
      <c r="E51" s="171"/>
      <c r="F51" s="171"/>
      <c r="G51" s="171"/>
      <c r="H51" s="171"/>
      <c r="I51" s="172"/>
    </row>
    <row r="52" spans="1:9" x14ac:dyDescent="0.3">
      <c r="A52" s="170" t="s">
        <v>81</v>
      </c>
      <c r="B52" s="171"/>
      <c r="C52" s="171"/>
      <c r="D52" s="171"/>
      <c r="E52" s="171"/>
      <c r="F52" s="171"/>
      <c r="G52" s="171"/>
      <c r="H52" s="171"/>
      <c r="I52" s="172"/>
    </row>
    <row r="53" spans="1:9" ht="15" hidden="1" customHeight="1" thickBot="1" x14ac:dyDescent="0.35">
      <c r="A53" s="97"/>
      <c r="C53" s="6" t="s">
        <v>63</v>
      </c>
      <c r="D53" s="6" t="s">
        <v>64</v>
      </c>
      <c r="E53" s="6" t="s">
        <v>65</v>
      </c>
      <c r="F53" s="6" t="s">
        <v>66</v>
      </c>
      <c r="G53" s="6" t="s">
        <v>62</v>
      </c>
      <c r="I53" s="98"/>
    </row>
    <row r="54" spans="1:9" ht="14.4" hidden="1" customHeight="1" x14ac:dyDescent="0.3">
      <c r="A54" s="97" t="s">
        <v>68</v>
      </c>
      <c r="C54" s="6">
        <f>COUNTIF(I9:I17, "*Yes*")</f>
        <v>0</v>
      </c>
      <c r="D54" s="6">
        <f>COUNTIF(I19:I23, "*Yes*")</f>
        <v>0</v>
      </c>
      <c r="E54" s="6">
        <f>COUNTIF(I25:I31, "*Yes*")</f>
        <v>0</v>
      </c>
      <c r="F54" s="6">
        <f>COUNTIF(I33:I40, "*Yes*")</f>
        <v>0</v>
      </c>
      <c r="G54" s="6">
        <f>COUNTIF(I42:I47, "*Yes*")</f>
        <v>0</v>
      </c>
      <c r="I54" s="98"/>
    </row>
    <row r="55" spans="1:9" ht="14.4" hidden="1" customHeight="1" x14ac:dyDescent="0.3">
      <c r="A55" s="97"/>
      <c r="I55" s="98"/>
    </row>
    <row r="56" spans="1:9" ht="14.4" hidden="1" customHeight="1" x14ac:dyDescent="0.3">
      <c r="A56" s="97"/>
      <c r="I56" s="98"/>
    </row>
    <row r="57" spans="1:9" ht="14.4" hidden="1" customHeight="1" x14ac:dyDescent="0.3">
      <c r="A57" s="97"/>
      <c r="I57" s="98"/>
    </row>
    <row r="58" spans="1:9" ht="15" hidden="1" customHeight="1" thickBot="1" x14ac:dyDescent="0.35">
      <c r="A58" s="97"/>
      <c r="I58" s="98"/>
    </row>
    <row r="59" spans="1:9" ht="15" thickBot="1" x14ac:dyDescent="0.35">
      <c r="A59" s="164" t="s">
        <v>119</v>
      </c>
      <c r="B59" s="165"/>
      <c r="C59" s="165"/>
      <c r="D59" s="165"/>
      <c r="E59" s="165"/>
      <c r="F59" s="165"/>
      <c r="G59" s="165"/>
      <c r="H59" s="165"/>
      <c r="I59" s="166"/>
    </row>
  </sheetData>
  <protectedRanges>
    <protectedRange sqref="I17 I19:I23 I25:I31 I33:I40 I9:I15 I42:I48" name="Questions"/>
  </protectedRanges>
  <mergeCells count="44">
    <mergeCell ref="A1:I3"/>
    <mergeCell ref="A8:D8"/>
    <mergeCell ref="A14:H14"/>
    <mergeCell ref="A9:I13"/>
    <mergeCell ref="G5:I6"/>
    <mergeCell ref="A5:F6"/>
    <mergeCell ref="A15:H15"/>
    <mergeCell ref="A46:H46"/>
    <mergeCell ref="A41:D41"/>
    <mergeCell ref="A42:H42"/>
    <mergeCell ref="A43:H43"/>
    <mergeCell ref="A44:H44"/>
    <mergeCell ref="A45:H45"/>
    <mergeCell ref="A32:D32"/>
    <mergeCell ref="A40:H40"/>
    <mergeCell ref="A24:D24"/>
    <mergeCell ref="A25:H25"/>
    <mergeCell ref="A26:H26"/>
    <mergeCell ref="A27:H27"/>
    <mergeCell ref="A18:D18"/>
    <mergeCell ref="A23:H23"/>
    <mergeCell ref="A17:H17"/>
    <mergeCell ref="A16:H16"/>
    <mergeCell ref="A19:H19"/>
    <mergeCell ref="A20:H20"/>
    <mergeCell ref="A21:H21"/>
    <mergeCell ref="A22:H22"/>
    <mergeCell ref="A30:H30"/>
    <mergeCell ref="A28:H28"/>
    <mergeCell ref="A31:H31"/>
    <mergeCell ref="A34:H34"/>
    <mergeCell ref="A35:H35"/>
    <mergeCell ref="A29:H29"/>
    <mergeCell ref="A33:H33"/>
    <mergeCell ref="A47:H47"/>
    <mergeCell ref="A37:H37"/>
    <mergeCell ref="A38:H38"/>
    <mergeCell ref="A36:H36"/>
    <mergeCell ref="A39:H39"/>
    <mergeCell ref="A59:I59"/>
    <mergeCell ref="A49:I49"/>
    <mergeCell ref="A50:I50"/>
    <mergeCell ref="A51:I51"/>
    <mergeCell ref="A52:I52"/>
  </mergeCells>
  <dataValidations count="13">
    <dataValidation type="list" showInputMessage="1" showErrorMessage="1" error="Please provide an answer to the question immediately to the left." sqref="E8 E18 E24 E32 E41">
      <formula1>"Yes,No"</formula1>
    </dataValidation>
    <dataValidation type="list" showInputMessage="1" showErrorMessage="1" error="Please choose either yes or no." sqref="I30 I47:I48 I42:I45 I37:I40 I33:I35 I15 I25:I28 I22:I23">
      <formula1>"Yes,No"</formula1>
    </dataValidation>
    <dataValidation type="list" showInputMessage="1" showErrorMessage="1" error="Please choose either yes or no." sqref="I31">
      <formula1>"Yes yearly, Yes quarterly, Yes monthly,No"</formula1>
    </dataValidation>
    <dataValidation type="list" showInputMessage="1" showErrorMessage="1" error="Please choose either yes or no." sqref="I46">
      <formula1>"Yes yearly,Yes quarterly,Yes monthly,,No"</formula1>
    </dataValidation>
    <dataValidation type="list" showInputMessage="1" showErrorMessage="1" error="Please choose either yes or no." sqref="I17">
      <formula1>"Yes biannually,Yes annually,No"</formula1>
    </dataValidation>
    <dataValidation allowBlank="1" showInputMessage="1" showErrorMessage="1" error="Please choose either yes or no." sqref="I36"/>
    <dataValidation type="list" showInputMessage="1" showErrorMessage="1" error="Please choose either yes or no." sqref="I14">
      <formula1>"Yes and we will attach it,No"</formula1>
    </dataValidation>
    <dataValidation type="list" showInputMessage="1" showErrorMessage="1" sqref="I16">
      <formula1>"Only upon hire,Annually,Biannually,Once per Quarter,Monthly,N/A"</formula1>
    </dataValidation>
    <dataValidation type="list" showInputMessage="1" showErrorMessage="1" error="Please choose either yes or no." sqref="I20">
      <formula1>"Yes,No,N/A"</formula1>
    </dataValidation>
    <dataValidation type="list" showInputMessage="1" showErrorMessage="1" error="Please choose either yes or no." sqref="I19">
      <formula1>"Yes and will attach summary,No"</formula1>
    </dataValidation>
    <dataValidation type="list" showInputMessage="1" showErrorMessage="1" error="Please choose either yes or no." sqref="I29">
      <formula1>"Yes,No,We do not have a diversity statement"</formula1>
    </dataValidation>
    <dataValidation type="textLength" showInputMessage="1" showErrorMessage="1" sqref="G5:I6">
      <formula1>10</formula1>
      <formula2>99</formula2>
    </dataValidation>
    <dataValidation type="list" showInputMessage="1" showErrorMessage="1" error="Please choose either yes or no." sqref="I21">
      <formula1>"Yes and will attach,No"</formula1>
    </dataValidation>
  </dataValidations>
  <hyperlinks>
    <hyperlink ref="A50:I50" r:id="rId1" display="1. MO DOLIR, &quot;Discrimination in Pre-Employment Inquiries&quot;: https://labor.mo.gov/mohumanrights/Discrimination/pre_employ_inquiries"/>
    <hyperlink ref="A51:I51" r:id="rId2" display="2. MO DOLIR, &quot;Mandatory Posters&quot;"/>
    <hyperlink ref="A52:I52" r:id="rId3" display="3. MO DOLIR, &quot;Discrimination in Employment&quot;"/>
    <hyperlink ref="A59:I59" r:id="rId4" display="4. Equal Employment Opportunity Commission"/>
  </hyperlinks>
  <pageMargins left="0.7" right="0.7" top="0.75" bottom="0.75" header="0.3" footer="0.3"/>
  <pageSetup scale="86" fitToHeight="0" orientation="portrait" r:id="rId5"/>
  <headerFooter>
    <oddHeader>&amp;L&amp;"-,Italic"&amp;22Our Workforce Diversity Plan</oddHeader>
    <oddFooter>&amp;C&amp;"-,Italic"Version: FY21</oddFooter>
  </headerFooter>
  <drawing r:id="rId6"/>
  <legacyDrawing r:id="rId7"/>
  <mc:AlternateContent xmlns:mc="http://schemas.openxmlformats.org/markup-compatibility/2006">
    <mc:Choice Requires="x14">
      <controls>
        <mc:AlternateContent xmlns:mc="http://schemas.openxmlformats.org/markup-compatibility/2006">
          <mc:Choice Requires="x14">
            <control shapeId="7179" r:id="rId8" name="Check Box 11">
              <controlPr defaultSize="0" autoFill="0" autoLine="0" autoPict="0">
                <anchor moveWithCells="1">
                  <from>
                    <xdr:col>4</xdr:col>
                    <xdr:colOff>30480</xdr:colOff>
                    <xdr:row>10</xdr:row>
                    <xdr:rowOff>68580</xdr:rowOff>
                  </from>
                  <to>
                    <xdr:col>7</xdr:col>
                    <xdr:colOff>175260</xdr:colOff>
                    <xdr:row>13</xdr:row>
                    <xdr:rowOff>15240</xdr:rowOff>
                  </to>
                </anchor>
              </controlPr>
            </control>
          </mc:Choice>
        </mc:AlternateContent>
        <mc:AlternateContent xmlns:mc="http://schemas.openxmlformats.org/markup-compatibility/2006">
          <mc:Choice Requires="x14">
            <control shapeId="7181" r:id="rId9" name="Check Box 13">
              <controlPr defaultSize="0" autoFill="0" autoLine="0" autoPict="0" altText="We do not ask the questions barred by the Missouri Human Rights Act during hiring interviews.">
                <anchor moveWithCells="1">
                  <from>
                    <xdr:col>7</xdr:col>
                    <xdr:colOff>335280</xdr:colOff>
                    <xdr:row>10</xdr:row>
                    <xdr:rowOff>7620</xdr:rowOff>
                  </from>
                  <to>
                    <xdr:col>8</xdr:col>
                    <xdr:colOff>1394460</xdr:colOff>
                    <xdr:row>13</xdr:row>
                    <xdr:rowOff>68580</xdr:rowOff>
                  </to>
                </anchor>
              </controlPr>
            </control>
          </mc:Choice>
        </mc:AlternateContent>
        <mc:AlternateContent xmlns:mc="http://schemas.openxmlformats.org/markup-compatibility/2006">
          <mc:Choice Requires="x14">
            <control shapeId="7188" r:id="rId10" name="Check Box 20">
              <controlPr defaultSize="0" autoFill="0" autoLine="0" autoPict="0">
                <anchor moveWithCells="1">
                  <from>
                    <xdr:col>0</xdr:col>
                    <xdr:colOff>68580</xdr:colOff>
                    <xdr:row>10</xdr:row>
                    <xdr:rowOff>60960</xdr:rowOff>
                  </from>
                  <to>
                    <xdr:col>3</xdr:col>
                    <xdr:colOff>563880</xdr:colOff>
                    <xdr:row>13</xdr:row>
                    <xdr:rowOff>15240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39"/>
  <sheetViews>
    <sheetView workbookViewId="0">
      <selection activeCell="Q12" sqref="Q12"/>
    </sheetView>
  </sheetViews>
  <sheetFormatPr defaultRowHeight="14.4" x14ac:dyDescent="0.3"/>
  <cols>
    <col min="1" max="1" width="36.88671875" customWidth="1"/>
    <col min="2" max="2" width="14.5546875" bestFit="1" customWidth="1"/>
    <col min="11" max="11" width="13.6640625" customWidth="1"/>
    <col min="17" max="17" width="9.5546875" bestFit="1" customWidth="1"/>
  </cols>
  <sheetData>
    <row r="1" spans="1:17" x14ac:dyDescent="0.3">
      <c r="A1" s="7" t="s">
        <v>37</v>
      </c>
      <c r="E1" s="234" t="s">
        <v>101</v>
      </c>
      <c r="F1" s="234"/>
      <c r="G1" s="234"/>
      <c r="K1" s="4" t="s">
        <v>14</v>
      </c>
    </row>
    <row r="2" spans="1:17" x14ac:dyDescent="0.3">
      <c r="D2" s="1"/>
      <c r="E2" s="9" t="s">
        <v>35</v>
      </c>
      <c r="F2" s="10" t="s">
        <v>3</v>
      </c>
      <c r="G2" s="5" t="s">
        <v>52</v>
      </c>
      <c r="K2" s="14" t="s">
        <v>34</v>
      </c>
    </row>
    <row r="3" spans="1:17" x14ac:dyDescent="0.3">
      <c r="A3" t="str">
        <f>IF('Our Workforce Diversity Profile'!G6+'Our Workforce Diversity Profile'!H6='Our Workforce Diversity Profile'!D5, "YES", "NO")</f>
        <v>YES</v>
      </c>
      <c r="B3" s="4" t="s">
        <v>38</v>
      </c>
      <c r="D3" s="2" t="s">
        <v>4</v>
      </c>
      <c r="E3" s="11" t="e">
        <f>'Our Workforce Diversity Profile'!C14/'Our Workforce Diversity Profile'!A8</f>
        <v>#DIV/0!</v>
      </c>
      <c r="F3" s="12" t="e">
        <f>'Our Workforce Diversity Profile'!C18/'Our Workforce Diversity Profile'!A8</f>
        <v>#DIV/0!</v>
      </c>
      <c r="G3" s="13" t="e">
        <f>SUM(E3, F3)</f>
        <v>#DIV/0!</v>
      </c>
      <c r="K3" s="4" t="s">
        <v>15</v>
      </c>
      <c r="Q3" s="72"/>
    </row>
    <row r="4" spans="1:17" x14ac:dyDescent="0.3">
      <c r="A4" t="str">
        <f>IF(SUM('Our Workforce Diversity Profile'!A8:I8)='Our Workforce Diversity Profile'!D5, "YES", "NO")</f>
        <v>YES</v>
      </c>
      <c r="B4" s="4" t="s">
        <v>39</v>
      </c>
      <c r="D4" s="3" t="s">
        <v>5</v>
      </c>
      <c r="E4" s="11" t="e">
        <f>'Our Workforce Diversity Profile'!D14/'Our Workforce Diversity Profile'!B8</f>
        <v>#DIV/0!</v>
      </c>
      <c r="F4" s="12" t="e">
        <f>'Our Workforce Diversity Profile'!D18/'Our Workforce Diversity Profile'!B8</f>
        <v>#DIV/0!</v>
      </c>
      <c r="G4" s="13" t="e">
        <f t="shared" ref="G4:G10" si="0">SUM(E4, F4)</f>
        <v>#DIV/0!</v>
      </c>
      <c r="K4" s="4" t="s">
        <v>22</v>
      </c>
    </row>
    <row r="5" spans="1:17" x14ac:dyDescent="0.3">
      <c r="D5" s="3" t="s">
        <v>6</v>
      </c>
      <c r="E5" s="11" t="e">
        <f>'Our Workforce Diversity Profile'!E14/'Our Workforce Diversity Profile'!C8</f>
        <v>#DIV/0!</v>
      </c>
      <c r="F5" s="12" t="e">
        <f>'Our Workforce Diversity Profile'!E18/'Our Workforce Diversity Profile'!C8</f>
        <v>#DIV/0!</v>
      </c>
      <c r="G5" s="13" t="e">
        <f t="shared" si="0"/>
        <v>#DIV/0!</v>
      </c>
      <c r="K5" s="4" t="s">
        <v>16</v>
      </c>
    </row>
    <row r="6" spans="1:17" x14ac:dyDescent="0.3">
      <c r="A6" t="str">
        <f>IF(SUM('Our Workforce Diversity Profile'!C11:J13,'Our Workforce Diversity Profile'!C15:J17)='Our Workforce Diversity Profile'!D5, "YES", "NO")</f>
        <v>YES</v>
      </c>
      <c r="B6" s="4" t="s">
        <v>46</v>
      </c>
      <c r="D6" s="3" t="s">
        <v>7</v>
      </c>
      <c r="E6" s="11" t="e">
        <f>'Our Workforce Diversity Profile'!F14/'Our Workforce Diversity Profile'!D8</f>
        <v>#DIV/0!</v>
      </c>
      <c r="F6" s="12" t="e">
        <f>'Our Workforce Diversity Profile'!F18/'Our Workforce Diversity Profile'!D8</f>
        <v>#DIV/0!</v>
      </c>
      <c r="G6" s="13" t="e">
        <f t="shared" si="0"/>
        <v>#DIV/0!</v>
      </c>
      <c r="K6" s="4" t="s">
        <v>17</v>
      </c>
    </row>
    <row r="7" spans="1:17" x14ac:dyDescent="0.3">
      <c r="A7" t="str">
        <f>IF(SUM('Our Workforce Diversity Profile'!C11:J13)='Our Workforce Diversity Profile'!G6, "YES", "NO")</f>
        <v>YES</v>
      </c>
      <c r="B7" t="s">
        <v>40</v>
      </c>
      <c r="D7" s="3" t="s">
        <v>47</v>
      </c>
      <c r="E7" s="11" t="e">
        <f>'Our Workforce Diversity Profile'!G14/'Our Workforce Diversity Profile'!E8</f>
        <v>#DIV/0!</v>
      </c>
      <c r="F7" s="12" t="e">
        <f>'Our Workforce Diversity Profile'!G18/'Our Workforce Diversity Profile'!E8</f>
        <v>#DIV/0!</v>
      </c>
      <c r="G7" s="13" t="e">
        <f t="shared" si="0"/>
        <v>#DIV/0!</v>
      </c>
      <c r="K7" s="4" t="s">
        <v>19</v>
      </c>
    </row>
    <row r="8" spans="1:17" x14ac:dyDescent="0.3">
      <c r="A8" t="str">
        <f>IF(SUM('Our Workforce Diversity Profile'!C15:J17)='Our Workforce Diversity Profile'!H6, "YES", "NO")</f>
        <v>YES</v>
      </c>
      <c r="B8" t="s">
        <v>41</v>
      </c>
      <c r="D8" s="3" t="s">
        <v>10</v>
      </c>
      <c r="E8" s="11" t="e">
        <f>'Our Workforce Diversity Profile'!H14/'Our Workforce Diversity Profile'!F8</f>
        <v>#DIV/0!</v>
      </c>
      <c r="F8" s="12" t="e">
        <f>'Our Workforce Diversity Profile'!H18/'Our Workforce Diversity Profile'!F8</f>
        <v>#DIV/0!</v>
      </c>
      <c r="G8" s="13" t="e">
        <f t="shared" si="0"/>
        <v>#DIV/0!</v>
      </c>
      <c r="K8" s="4" t="s">
        <v>18</v>
      </c>
    </row>
    <row r="9" spans="1:17" x14ac:dyDescent="0.3">
      <c r="D9" s="3" t="s">
        <v>9</v>
      </c>
      <c r="E9" s="11" t="e">
        <f>'Our Workforce Diversity Profile'!I14/'Our Workforce Diversity Profile'!G8</f>
        <v>#DIV/0!</v>
      </c>
      <c r="F9" s="12" t="e">
        <f>'Our Workforce Diversity Profile'!I18/'Our Workforce Diversity Profile'!G8</f>
        <v>#DIV/0!</v>
      </c>
      <c r="G9" s="13" t="e">
        <f t="shared" si="0"/>
        <v>#DIV/0!</v>
      </c>
      <c r="K9" s="4" t="s">
        <v>23</v>
      </c>
    </row>
    <row r="10" spans="1:17" x14ac:dyDescent="0.3">
      <c r="A10" t="str">
        <f>IF(SUM('Our Workforce Diversity Profile'!C11:C13,'Our Workforce Diversity Profile'!C15:C17)='Our Workforce Diversity Profile'!A8, "YES", "NO")</f>
        <v>YES</v>
      </c>
      <c r="B10" t="s">
        <v>42</v>
      </c>
      <c r="D10" s="3" t="s">
        <v>11</v>
      </c>
      <c r="E10" s="11" t="e">
        <f>'Our Workforce Diversity Profile'!J14/'Our Workforce Diversity Profile'!I8</f>
        <v>#DIV/0!</v>
      </c>
      <c r="F10" s="12" t="e">
        <f>'Our Workforce Diversity Profile'!J18/'Our Workforce Diversity Profile'!I8</f>
        <v>#DIV/0!</v>
      </c>
      <c r="G10" s="13" t="e">
        <f t="shared" si="0"/>
        <v>#DIV/0!</v>
      </c>
      <c r="K10" s="4" t="s">
        <v>20</v>
      </c>
    </row>
    <row r="11" spans="1:17" ht="15" thickBot="1" x14ac:dyDescent="0.35">
      <c r="A11" t="str">
        <f>IF(SUM('Our Workforce Diversity Profile'!D11:D13,'Our Workforce Diversity Profile'!D15:D17)='Our Workforce Diversity Profile'!B8, "YES", "NO")</f>
        <v>YES</v>
      </c>
      <c r="B11" t="s">
        <v>43</v>
      </c>
      <c r="K11" s="4" t="s">
        <v>21</v>
      </c>
    </row>
    <row r="12" spans="1:17" ht="18" thickBot="1" x14ac:dyDescent="0.4">
      <c r="A12" t="str">
        <f>IF(SUM('Our Workforce Diversity Profile'!E11:E13,'Our Workforce Diversity Profile'!E15:E17)='Our Workforce Diversity Profile'!C8, "YES", "NO")</f>
        <v>YES</v>
      </c>
      <c r="B12" t="s">
        <v>44</v>
      </c>
      <c r="E12" s="8" t="s">
        <v>48</v>
      </c>
      <c r="F12" s="15" t="s">
        <v>49</v>
      </c>
      <c r="G12" s="16" t="s">
        <v>50</v>
      </c>
      <c r="K12" s="4" t="s">
        <v>25</v>
      </c>
    </row>
    <row r="13" spans="1:17" ht="15" thickBot="1" x14ac:dyDescent="0.35">
      <c r="A13" t="str">
        <f>IF(SUM('Our Workforce Diversity Profile'!F11:F13,'Our Workforce Diversity Profile'!F15:F17)='Our Workforce Diversity Profile'!D8, "YES", "NO")</f>
        <v>YES</v>
      </c>
      <c r="B13" t="s">
        <v>7</v>
      </c>
      <c r="D13" s="17" t="s">
        <v>35</v>
      </c>
      <c r="E13" s="27">
        <f>SUM('Our Workforce Diversity Profile'!C11:J11)</f>
        <v>0</v>
      </c>
      <c r="F13" s="27">
        <f>SUM('Our Workforce Diversity Profile'!C12:J12)</f>
        <v>0</v>
      </c>
      <c r="G13" s="27">
        <f>SUM('Our Workforce Diversity Profile'!C13:J13)</f>
        <v>0</v>
      </c>
      <c r="H13" t="s">
        <v>59</v>
      </c>
      <c r="K13" s="4" t="s">
        <v>24</v>
      </c>
    </row>
    <row r="14" spans="1:17" ht="15" thickBot="1" x14ac:dyDescent="0.35">
      <c r="A14" t="str">
        <f>IF(SUM('Our Workforce Diversity Profile'!G11:G13,'Our Workforce Diversity Profile'!G15:G17)='Our Workforce Diversity Profile'!E8, "YES", "NO")</f>
        <v>YES</v>
      </c>
      <c r="B14" t="s">
        <v>8</v>
      </c>
      <c r="D14" s="26" t="s">
        <v>3</v>
      </c>
      <c r="E14" s="27">
        <f>SUM('Our Workforce Diversity Profile'!C15:J15)</f>
        <v>0</v>
      </c>
      <c r="F14" s="27">
        <f>SUM('Our Workforce Diversity Profile'!C16:J16)</f>
        <v>0</v>
      </c>
      <c r="G14" s="27">
        <f>SUM('Our Workforce Diversity Profile'!C17:J17)</f>
        <v>0</v>
      </c>
      <c r="K14" s="4" t="s">
        <v>26</v>
      </c>
    </row>
    <row r="15" spans="1:17" x14ac:dyDescent="0.3">
      <c r="A15" t="str">
        <f>IF(SUM('Our Workforce Diversity Profile'!H11:H13,'Our Workforce Diversity Profile'!H15:H17)='Our Workforce Diversity Profile'!F8, "YES", "NO")</f>
        <v>YES</v>
      </c>
      <c r="B15" t="s">
        <v>10</v>
      </c>
      <c r="D15" s="23" t="str">
        <f>'Our Workforce Diversity Profile'!C10</f>
        <v>White</v>
      </c>
      <c r="E15" s="28">
        <f>'Our Workforce Diversity Profile'!C11</f>
        <v>0</v>
      </c>
      <c r="F15" s="29">
        <f>'Our Workforce Diversity Profile'!C12</f>
        <v>0</v>
      </c>
      <c r="G15" s="29">
        <f>'Our Workforce Diversity Profile'!C13</f>
        <v>0</v>
      </c>
      <c r="K15" s="4" t="s">
        <v>28</v>
      </c>
    </row>
    <row r="16" spans="1:17" x14ac:dyDescent="0.3">
      <c r="A16" t="str">
        <f>IF(SUM('Our Workforce Diversity Profile'!I11:I13,'Our Workforce Diversity Profile'!I15:I17)='Our Workforce Diversity Profile'!G8, "YES", "NO")</f>
        <v>YES</v>
      </c>
      <c r="B16" t="s">
        <v>9</v>
      </c>
      <c r="D16" s="24" t="str">
        <f>'Our Workforce Diversity Profile'!D10</f>
        <v>Black</v>
      </c>
      <c r="E16" s="28">
        <f>'Our Workforce Diversity Profile'!D11</f>
        <v>0</v>
      </c>
      <c r="F16" s="28">
        <f>'Our Workforce Diversity Profile'!D12</f>
        <v>0</v>
      </c>
      <c r="G16" s="29">
        <f>'Our Workforce Diversity Profile'!D13</f>
        <v>0</v>
      </c>
      <c r="K16" s="4" t="s">
        <v>29</v>
      </c>
    </row>
    <row r="17" spans="1:11" x14ac:dyDescent="0.3">
      <c r="A17" t="str">
        <f>IF(SUM('Our Workforce Diversity Profile'!J11:J13,'Our Workforce Diversity Profile'!J15:J17)='Our Workforce Diversity Profile'!I8, "YES", "NO")</f>
        <v>YES</v>
      </c>
      <c r="B17" t="s">
        <v>11</v>
      </c>
      <c r="D17" s="24" t="str">
        <f>'Our Workforce Diversity Profile'!E10</f>
        <v>Hispanic</v>
      </c>
      <c r="E17" s="28">
        <f>'Our Workforce Diversity Profile'!E11</f>
        <v>0</v>
      </c>
      <c r="F17" s="29">
        <f>'Our Workforce Diversity Profile'!E12</f>
        <v>0</v>
      </c>
      <c r="G17" s="29">
        <f>'Our Workforce Diversity Profile'!E13</f>
        <v>0</v>
      </c>
      <c r="K17" s="4" t="s">
        <v>30</v>
      </c>
    </row>
    <row r="18" spans="1:11" x14ac:dyDescent="0.3">
      <c r="D18" s="24" t="str">
        <f>'Our Workforce Diversity Profile'!F10</f>
        <v>Asian</v>
      </c>
      <c r="E18" s="28">
        <f>'Our Workforce Diversity Profile'!F11</f>
        <v>0</v>
      </c>
      <c r="F18" s="29">
        <f>'Our Workforce Diversity Profile'!F12</f>
        <v>0</v>
      </c>
      <c r="G18" s="29">
        <f>'Our Workforce Diversity Profile'!F13</f>
        <v>0</v>
      </c>
      <c r="K18" s="4" t="s">
        <v>27</v>
      </c>
    </row>
    <row r="19" spans="1:11" x14ac:dyDescent="0.3">
      <c r="A19" s="7" t="s">
        <v>100</v>
      </c>
      <c r="D19" s="24" t="str">
        <f>'Our Workforce Diversity Profile'!G10</f>
        <v>Am. Indian</v>
      </c>
      <c r="E19" s="28">
        <f>'Our Workforce Diversity Profile'!G11</f>
        <v>0</v>
      </c>
      <c r="F19" s="29">
        <f>'Our Workforce Diversity Profile'!G12</f>
        <v>0</v>
      </c>
      <c r="G19" s="29">
        <f>'Our Workforce Diversity Profile'!G13</f>
        <v>0</v>
      </c>
      <c r="K19" s="4" t="s">
        <v>31</v>
      </c>
    </row>
    <row r="20" spans="1:11" ht="28.8" x14ac:dyDescent="0.3">
      <c r="A20" s="62" t="s">
        <v>69</v>
      </c>
      <c r="D20" s="24" t="str">
        <f>'Our Workforce Diversity Profile'!H10</f>
        <v>P. Islander</v>
      </c>
      <c r="E20" s="28">
        <f>'Our Workforce Diversity Profile'!H11</f>
        <v>0</v>
      </c>
      <c r="F20" s="29">
        <f>'Our Workforce Diversity Profile'!H12</f>
        <v>0</v>
      </c>
      <c r="G20" s="29">
        <f>'Our Workforce Diversity Profile'!H13</f>
        <v>0</v>
      </c>
      <c r="K20" s="4" t="s">
        <v>33</v>
      </c>
    </row>
    <row r="21" spans="1:11" x14ac:dyDescent="0.3">
      <c r="A21" s="63" t="s">
        <v>70</v>
      </c>
      <c r="D21" s="24" t="str">
        <f>'Our Workforce Diversity Profile'!I10</f>
        <v>≥2 Races</v>
      </c>
      <c r="E21" s="28">
        <f>'Our Workforce Diversity Profile'!I11</f>
        <v>0</v>
      </c>
      <c r="F21" s="29">
        <f>'Our Workforce Diversity Profile'!I12</f>
        <v>0</v>
      </c>
      <c r="G21" s="29">
        <f>'Our Workforce Diversity Profile'!I13</f>
        <v>0</v>
      </c>
      <c r="K21" s="4" t="s">
        <v>32</v>
      </c>
    </row>
    <row r="22" spans="1:11" ht="15" thickBot="1" x14ac:dyDescent="0.35">
      <c r="A22" s="63" t="s">
        <v>71</v>
      </c>
      <c r="D22" s="25" t="str">
        <f>'Our Workforce Diversity Profile'!J10</f>
        <v>Unknown</v>
      </c>
      <c r="E22" s="28">
        <f>'Our Workforce Diversity Profile'!J11</f>
        <v>0</v>
      </c>
      <c r="F22" s="29">
        <f>'Our Workforce Diversity Profile'!J12</f>
        <v>0</v>
      </c>
      <c r="G22" s="29">
        <f>'Our Workforce Diversity Profile'!J13</f>
        <v>0</v>
      </c>
    </row>
    <row r="23" spans="1:11" ht="28.8" x14ac:dyDescent="0.3">
      <c r="A23" s="63"/>
      <c r="D23" s="18" t="s">
        <v>57</v>
      </c>
      <c r="E23" s="4">
        <f>SUM(E16:E22)</f>
        <v>0</v>
      </c>
      <c r="F23" s="4">
        <f t="shared" ref="F23:G23" si="1">SUM(F16:F22)</f>
        <v>0</v>
      </c>
      <c r="G23" s="4">
        <f t="shared" si="1"/>
        <v>0</v>
      </c>
    </row>
    <row r="24" spans="1:11" ht="15" thickBot="1" x14ac:dyDescent="0.35">
      <c r="A24" s="63" t="s">
        <v>72</v>
      </c>
    </row>
    <row r="25" spans="1:11" ht="18" thickBot="1" x14ac:dyDescent="0.4">
      <c r="A25" s="63" t="s">
        <v>73</v>
      </c>
      <c r="E25" s="8" t="s">
        <v>48</v>
      </c>
      <c r="F25" s="15" t="s">
        <v>49</v>
      </c>
      <c r="G25" s="16" t="s">
        <v>50</v>
      </c>
      <c r="H25" t="s">
        <v>58</v>
      </c>
    </row>
    <row r="26" spans="1:11" ht="15" thickBot="1" x14ac:dyDescent="0.35">
      <c r="A26" s="63" t="s">
        <v>74</v>
      </c>
      <c r="D26" s="17" t="s">
        <v>35</v>
      </c>
      <c r="E26" s="22" t="e">
        <f>E13/($E$13+$E$14)</f>
        <v>#DIV/0!</v>
      </c>
      <c r="F26" s="22" t="e">
        <f>F13/($F$13+$F$14)</f>
        <v>#DIV/0!</v>
      </c>
      <c r="G26" s="22" t="e">
        <f>G13/($G$13+$G$14)</f>
        <v>#DIV/0!</v>
      </c>
    </row>
    <row r="27" spans="1:11" ht="15" thickBot="1" x14ac:dyDescent="0.35">
      <c r="A27" s="63" t="s">
        <v>75</v>
      </c>
      <c r="D27" s="26" t="s">
        <v>3</v>
      </c>
      <c r="E27" s="22" t="e">
        <f>E14/($E$13+$E$14)</f>
        <v>#DIV/0!</v>
      </c>
      <c r="F27" s="22" t="e">
        <f>F14/($F$13+$F$14)</f>
        <v>#DIV/0!</v>
      </c>
      <c r="G27" s="22" t="e">
        <f>G14/($G$13+$G$14)</f>
        <v>#DIV/0!</v>
      </c>
    </row>
    <row r="28" spans="1:11" x14ac:dyDescent="0.3">
      <c r="A28" s="63" t="s">
        <v>76</v>
      </c>
      <c r="D28" s="23" t="s">
        <v>4</v>
      </c>
      <c r="E28" s="21" t="e">
        <f>E15/(SUM(E$15:E$22))</f>
        <v>#DIV/0!</v>
      </c>
      <c r="F28" s="21" t="e">
        <f>F15/(SUM(F$15:F$22))</f>
        <v>#DIV/0!</v>
      </c>
      <c r="G28" s="21" t="e">
        <f>G15/(SUM(G$15:G$22))</f>
        <v>#DIV/0!</v>
      </c>
    </row>
    <row r="29" spans="1:11" x14ac:dyDescent="0.3">
      <c r="D29" s="24" t="s">
        <v>5</v>
      </c>
      <c r="E29" s="21" t="e">
        <f t="shared" ref="E29:G29" si="2">E16/(SUM(E$15:E$22))</f>
        <v>#DIV/0!</v>
      </c>
      <c r="F29" s="21" t="e">
        <f t="shared" si="2"/>
        <v>#DIV/0!</v>
      </c>
      <c r="G29" s="21" t="e">
        <f t="shared" si="2"/>
        <v>#DIV/0!</v>
      </c>
    </row>
    <row r="30" spans="1:11" ht="15" thickBot="1" x14ac:dyDescent="0.35">
      <c r="A30" s="62" t="s">
        <v>99</v>
      </c>
      <c r="D30" s="24" t="s">
        <v>6</v>
      </c>
      <c r="E30" s="21" t="e">
        <f t="shared" ref="E30:G30" si="3">E17/(SUM(E$15:E$22))</f>
        <v>#DIV/0!</v>
      </c>
      <c r="F30" s="21" t="e">
        <f t="shared" si="3"/>
        <v>#DIV/0!</v>
      </c>
      <c r="G30" s="21" t="e">
        <f t="shared" si="3"/>
        <v>#DIV/0!</v>
      </c>
    </row>
    <row r="31" spans="1:11" ht="15" thickBot="1" x14ac:dyDescent="0.35">
      <c r="A31" s="64" t="s">
        <v>70</v>
      </c>
      <c r="D31" s="24" t="s">
        <v>7</v>
      </c>
      <c r="E31" s="21" t="e">
        <f t="shared" ref="E31:G31" si="4">E18/(SUM(E$15:E$22))</f>
        <v>#DIV/0!</v>
      </c>
      <c r="F31" s="21" t="e">
        <f t="shared" si="4"/>
        <v>#DIV/0!</v>
      </c>
      <c r="G31" s="21" t="e">
        <f t="shared" si="4"/>
        <v>#DIV/0!</v>
      </c>
    </row>
    <row r="32" spans="1:11" ht="15" thickBot="1" x14ac:dyDescent="0.35">
      <c r="A32" s="65" t="s">
        <v>71</v>
      </c>
      <c r="D32" s="24" t="s">
        <v>45</v>
      </c>
      <c r="E32" s="21" t="e">
        <f t="shared" ref="E32:G32" si="5">E19/(SUM(E$15:E$22))</f>
        <v>#DIV/0!</v>
      </c>
      <c r="F32" s="21" t="e">
        <f t="shared" si="5"/>
        <v>#DIV/0!</v>
      </c>
      <c r="G32" s="21" t="e">
        <f t="shared" si="5"/>
        <v>#DIV/0!</v>
      </c>
    </row>
    <row r="33" spans="1:8" ht="15" thickBot="1" x14ac:dyDescent="0.35">
      <c r="A33" s="66" t="s">
        <v>92</v>
      </c>
      <c r="D33" s="24" t="s">
        <v>10</v>
      </c>
      <c r="E33" s="21" t="e">
        <f t="shared" ref="E33:G33" si="6">E20/(SUM(E$15:E$22))</f>
        <v>#DIV/0!</v>
      </c>
      <c r="F33" s="21" t="e">
        <f t="shared" si="6"/>
        <v>#DIV/0!</v>
      </c>
      <c r="G33" s="21" t="e">
        <f t="shared" si="6"/>
        <v>#DIV/0!</v>
      </c>
    </row>
    <row r="34" spans="1:8" ht="15" thickBot="1" x14ac:dyDescent="0.35">
      <c r="A34" s="66" t="s">
        <v>93</v>
      </c>
      <c r="D34" s="24" t="s">
        <v>36</v>
      </c>
      <c r="E34" s="21" t="e">
        <f t="shared" ref="E34:G34" si="7">E21/(SUM(E$15:E$22))</f>
        <v>#DIV/0!</v>
      </c>
      <c r="F34" s="21" t="e">
        <f t="shared" si="7"/>
        <v>#DIV/0!</v>
      </c>
      <c r="G34" s="21" t="e">
        <f t="shared" si="7"/>
        <v>#DIV/0!</v>
      </c>
    </row>
    <row r="35" spans="1:8" ht="15" thickBot="1" x14ac:dyDescent="0.35">
      <c r="A35" s="66" t="s">
        <v>94</v>
      </c>
      <c r="D35" s="25" t="s">
        <v>11</v>
      </c>
      <c r="E35" s="21" t="e">
        <f t="shared" ref="E35:G35" si="8">E22/(SUM(E$15:E$22))</f>
        <v>#DIV/0!</v>
      </c>
      <c r="F35" s="21" t="e">
        <f t="shared" si="8"/>
        <v>#DIV/0!</v>
      </c>
      <c r="G35" s="21" t="e">
        <f t="shared" si="8"/>
        <v>#DIV/0!</v>
      </c>
    </row>
    <row r="36" spans="1:8" ht="29.4" thickBot="1" x14ac:dyDescent="0.35">
      <c r="A36" s="66" t="s">
        <v>95</v>
      </c>
      <c r="D36" s="18" t="s">
        <v>57</v>
      </c>
      <c r="E36" s="30" t="e">
        <f>SUM(E29:E35)</f>
        <v>#DIV/0!</v>
      </c>
      <c r="F36" s="30" t="e">
        <f t="shared" ref="F36:G36" si="9">SUM(F29:F35)</f>
        <v>#DIV/0!</v>
      </c>
      <c r="G36" s="30" t="e">
        <f t="shared" si="9"/>
        <v>#DIV/0!</v>
      </c>
    </row>
    <row r="37" spans="1:8" ht="15" thickBot="1" x14ac:dyDescent="0.35">
      <c r="A37" s="66" t="s">
        <v>96</v>
      </c>
      <c r="E37" s="19" t="e">
        <f>SUM(E28:E35)</f>
        <v>#DIV/0!</v>
      </c>
      <c r="F37" s="19" t="e">
        <f t="shared" ref="F37:G37" si="10">SUM(F28:F35)</f>
        <v>#DIV/0!</v>
      </c>
      <c r="G37" s="19" t="e">
        <f t="shared" si="10"/>
        <v>#DIV/0!</v>
      </c>
      <c r="H37" t="s">
        <v>60</v>
      </c>
    </row>
    <row r="38" spans="1:8" ht="15" thickBot="1" x14ac:dyDescent="0.35">
      <c r="A38" s="66" t="s">
        <v>97</v>
      </c>
      <c r="E38" s="19" t="e">
        <f>SUM(E26,E27)</f>
        <v>#DIV/0!</v>
      </c>
      <c r="F38" s="19" t="e">
        <f t="shared" ref="F38:G38" si="11">SUM(F26,F27)</f>
        <v>#DIV/0!</v>
      </c>
      <c r="G38" s="19" t="e">
        <f t="shared" si="11"/>
        <v>#DIV/0!</v>
      </c>
      <c r="H38" t="s">
        <v>61</v>
      </c>
    </row>
    <row r="39" spans="1:8" ht="15" thickBot="1" x14ac:dyDescent="0.35">
      <c r="A39" s="67" t="s">
        <v>98</v>
      </c>
    </row>
  </sheetData>
  <mergeCells count="1">
    <mergeCell ref="E1:G1"/>
  </mergeCells>
  <conditionalFormatting sqref="A3">
    <cfRule type="containsText" dxfId="12" priority="14" operator="containsText" text="YES">
      <formula>NOT(ISERROR(SEARCH("YES",A3)))</formula>
    </cfRule>
  </conditionalFormatting>
  <conditionalFormatting sqref="A3:A17">
    <cfRule type="containsText" dxfId="11" priority="12" operator="containsText" text="YES">
      <formula>NOT(ISERROR(SEARCH("YES",A3)))</formula>
    </cfRule>
    <cfRule type="containsText" dxfId="10" priority="13" operator="containsText" text="NO">
      <formula>NOT(ISERROR(SEARCH("NO",A3)))</formula>
    </cfRule>
  </conditionalFormatting>
  <conditionalFormatting sqref="G2:G12 G39:G1048576 G14:G16 G24 G18:G22">
    <cfRule type="cellIs" dxfId="9" priority="9" operator="equal">
      <formula>1</formula>
    </cfRule>
  </conditionalFormatting>
  <conditionalFormatting sqref="C29">
    <cfRule type="cellIs" dxfId="8" priority="8" operator="equal">
      <formula>1</formula>
    </cfRule>
  </conditionalFormatting>
  <conditionalFormatting sqref="C34">
    <cfRule type="cellIs" dxfId="7" priority="6" operator="equal">
      <formula>1</formula>
    </cfRule>
  </conditionalFormatting>
  <conditionalFormatting sqref="B34">
    <cfRule type="cellIs" dxfId="6" priority="4" operator="equal">
      <formula>1</formula>
    </cfRule>
  </conditionalFormatting>
  <conditionalFormatting sqref="G25">
    <cfRule type="cellIs" dxfId="5" priority="2" operator="equal">
      <formula>1</formula>
    </cfRule>
  </conditionalFormatting>
  <conditionalFormatting sqref="E37:G38">
    <cfRule type="cellIs" dxfId="4" priority="1" operator="equal">
      <formula>1</formula>
    </cfRule>
  </conditionalFormatting>
  <pageMargins left="0.7" right="0.7" top="0.75" bottom="0.75" header="0.3" footer="0.3"/>
  <drawing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Worksheet Instructions</vt:lpstr>
      <vt:lpstr>Our Workforce Diversity Profile</vt:lpstr>
      <vt:lpstr>Our Workforce Diversity Plan</vt:lpstr>
      <vt:lpstr>HIDDEN</vt:lpstr>
    </vt:vector>
  </TitlesOfParts>
  <Company>State of Missouri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Kerns, Austin</dc:creator>
  <cp:lastModifiedBy>Kerns, Austin</cp:lastModifiedBy>
  <cp:lastPrinted>2022-01-24T20:10:50Z</cp:lastPrinted>
  <dcterms:created xsi:type="dcterms:W3CDTF">2021-07-30T15:49:06Z</dcterms:created>
  <dcterms:modified xsi:type="dcterms:W3CDTF">2022-01-24T20:13:35Z</dcterms:modified>
  <cp:contentStatus/>
</cp:coreProperties>
</file>